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E:\User-Data\Downloads\114 高三畢業考\"/>
    </mc:Choice>
  </mc:AlternateContent>
  <bookViews>
    <workbookView xWindow="-105" yWindow="-105" windowWidth="23250" windowHeight="12570"/>
  </bookViews>
  <sheets>
    <sheet name="114下高三畢業考公告" sheetId="19" r:id="rId1"/>
    <sheet name="考試資訊" sheetId="64" r:id="rId2"/>
    <sheet name="標籤" sheetId="45" r:id="rId3"/>
    <sheet name="任課老師" sheetId="68" r:id="rId4"/>
    <sheet name="監考老師" sheetId="69" r:id="rId5"/>
    <sheet name="試卷袋回收標籤" sheetId="13" r:id="rId6"/>
    <sheet name="注意事項" sheetId="65" r:id="rId7"/>
    <sheet name="標籤格式" sheetId="67" r:id="rId8"/>
  </sheets>
  <definedNames>
    <definedName name="_xlnm._FilterDatabase" localSheetId="0" hidden="1">'114下高三畢業考公告'!$A$3:$AE$18</definedName>
    <definedName name="_xlnm._FilterDatabase" localSheetId="3" hidden="1">任課老師!$A$1:$J$717</definedName>
    <definedName name="_xlnm._FilterDatabase" localSheetId="4" hidden="1">監考老師!$A$1:$G$583</definedName>
    <definedName name="_xlnm._FilterDatabase" localSheetId="2" hidden="1">標籤!$A$1:$S$141</definedName>
    <definedName name="_xlnm.Print_Area" localSheetId="0">'114下高三畢業考公告'!$A$1:$AC$17</definedName>
    <definedName name="_xlnm.Print_Area" localSheetId="5">試卷袋回收標籤!$A$1:$R$4</definedName>
    <definedName name="_xlnm.Print_Area" localSheetId="2">標籤!$A$2:$S$141</definedName>
  </definedNames>
  <calcPr calcId="162913"/>
</workbook>
</file>

<file path=xl/calcChain.xml><?xml version="1.0" encoding="utf-8"?>
<calcChain xmlns="http://schemas.openxmlformats.org/spreadsheetml/2006/main">
  <c r="C3" i="68" l="1"/>
  <c r="C4" i="68"/>
  <c r="C5" i="68"/>
  <c r="C6" i="68"/>
  <c r="C7" i="68"/>
  <c r="C8" i="68"/>
  <c r="C9" i="68"/>
  <c r="C10" i="68"/>
  <c r="C11" i="68"/>
  <c r="C12" i="68"/>
  <c r="C13" i="68"/>
  <c r="C14" i="68"/>
  <c r="C15" i="68"/>
  <c r="C16" i="68"/>
  <c r="C17" i="68"/>
  <c r="C18" i="68"/>
  <c r="C19" i="68"/>
  <c r="C20" i="68"/>
  <c r="C21" i="68"/>
  <c r="C22" i="68"/>
  <c r="C23" i="68"/>
  <c r="C24" i="68"/>
  <c r="C25" i="68"/>
  <c r="C26" i="68"/>
  <c r="C27" i="68"/>
  <c r="C28" i="68"/>
  <c r="C29" i="68"/>
  <c r="C30" i="68"/>
  <c r="C31" i="68"/>
  <c r="C32" i="68"/>
  <c r="C33" i="68"/>
  <c r="C34" i="68"/>
  <c r="C35" i="68"/>
  <c r="C36" i="68"/>
  <c r="C37" i="68"/>
  <c r="C38" i="68"/>
  <c r="C39" i="68"/>
  <c r="C40" i="68"/>
  <c r="C41" i="68"/>
  <c r="C42" i="68"/>
  <c r="C43" i="68"/>
  <c r="C44" i="68"/>
  <c r="C45" i="68"/>
  <c r="C46" i="68"/>
  <c r="C47" i="68"/>
  <c r="C48" i="68"/>
  <c r="C49" i="68"/>
  <c r="C50" i="68"/>
  <c r="C51" i="68"/>
  <c r="C52" i="68"/>
  <c r="C53" i="68"/>
  <c r="C54" i="68"/>
  <c r="C55" i="68"/>
  <c r="C56" i="68"/>
  <c r="C57" i="68"/>
  <c r="C58" i="68"/>
  <c r="C59" i="68"/>
  <c r="C60" i="68"/>
  <c r="C61" i="68"/>
  <c r="C62" i="68"/>
  <c r="C63" i="68"/>
  <c r="C64" i="68"/>
  <c r="C65" i="68"/>
  <c r="C66" i="68"/>
  <c r="C67" i="68"/>
  <c r="C68" i="68"/>
  <c r="C69" i="68"/>
  <c r="C70" i="68"/>
  <c r="C71" i="68"/>
  <c r="C72" i="68"/>
  <c r="C73" i="68"/>
  <c r="C74" i="68"/>
  <c r="C75" i="68"/>
  <c r="C76" i="68"/>
  <c r="C77" i="68"/>
  <c r="C78" i="68"/>
  <c r="C79" i="68"/>
  <c r="C80" i="68"/>
  <c r="C81" i="68"/>
  <c r="C82" i="68"/>
  <c r="C83" i="68"/>
  <c r="C84" i="68"/>
  <c r="C85" i="68"/>
  <c r="C86" i="68"/>
  <c r="C87" i="68"/>
  <c r="C88" i="68"/>
  <c r="C89" i="68"/>
  <c r="C90" i="68"/>
  <c r="C91" i="68"/>
  <c r="C92" i="68"/>
  <c r="C93" i="68"/>
  <c r="C94" i="68"/>
  <c r="C95" i="68"/>
  <c r="C96" i="68"/>
  <c r="C97" i="68"/>
  <c r="C98" i="68"/>
  <c r="C99" i="68"/>
  <c r="C100" i="68"/>
  <c r="C101" i="68"/>
  <c r="C102" i="68"/>
  <c r="C103" i="68"/>
  <c r="C104" i="68"/>
  <c r="C105" i="68"/>
  <c r="C106" i="68"/>
  <c r="C107" i="68"/>
  <c r="C108" i="68"/>
  <c r="C109" i="68"/>
  <c r="C110" i="68"/>
  <c r="C111" i="68"/>
  <c r="C112" i="68"/>
  <c r="C113" i="68"/>
  <c r="C114" i="68"/>
  <c r="C115" i="68"/>
  <c r="C116" i="68"/>
  <c r="C117" i="68"/>
  <c r="C118" i="68"/>
  <c r="C119" i="68"/>
  <c r="C120" i="68"/>
  <c r="C121" i="68"/>
  <c r="C122" i="68"/>
  <c r="C123" i="68"/>
  <c r="C124" i="68"/>
  <c r="C125" i="68"/>
  <c r="C126" i="68"/>
  <c r="C127" i="68"/>
  <c r="C128" i="68"/>
  <c r="C129" i="68"/>
  <c r="C130" i="68"/>
  <c r="C131" i="68"/>
  <c r="C132" i="68"/>
  <c r="C133" i="68"/>
  <c r="C134" i="68"/>
  <c r="C135" i="68"/>
  <c r="C136" i="68"/>
  <c r="C137" i="68"/>
  <c r="C138" i="68"/>
  <c r="C139" i="68"/>
  <c r="C140" i="68"/>
  <c r="C141" i="68"/>
  <c r="C142" i="68"/>
  <c r="C143" i="68"/>
  <c r="C144" i="68"/>
  <c r="C145" i="68"/>
  <c r="C146" i="68"/>
  <c r="C147" i="68"/>
  <c r="C148" i="68"/>
  <c r="C149" i="68"/>
  <c r="C150" i="68"/>
  <c r="C151" i="68"/>
  <c r="C152" i="68"/>
  <c r="C153" i="68"/>
  <c r="C154" i="68"/>
  <c r="C155" i="68"/>
  <c r="C156" i="68"/>
  <c r="C157" i="68"/>
  <c r="C158" i="68"/>
  <c r="C159" i="68"/>
  <c r="C160" i="68"/>
  <c r="C161" i="68"/>
  <c r="C162" i="68"/>
  <c r="C163" i="68"/>
  <c r="C164" i="68"/>
  <c r="C165" i="68"/>
  <c r="C166" i="68"/>
  <c r="C167" i="68"/>
  <c r="C168" i="68"/>
  <c r="C169" i="68"/>
  <c r="C170" i="68"/>
  <c r="C171" i="68"/>
  <c r="C172" i="68"/>
  <c r="C173" i="68"/>
  <c r="C174" i="68"/>
  <c r="C175" i="68"/>
  <c r="C176" i="68"/>
  <c r="C177" i="68"/>
  <c r="C178" i="68"/>
  <c r="C179" i="68"/>
  <c r="C180" i="68"/>
  <c r="C181" i="68"/>
  <c r="C182" i="68"/>
  <c r="C183" i="68"/>
  <c r="C184" i="68"/>
  <c r="C185" i="68"/>
  <c r="C186" i="68"/>
  <c r="C187" i="68"/>
  <c r="C188" i="68"/>
  <c r="C189" i="68"/>
  <c r="C190" i="68"/>
  <c r="C191" i="68"/>
  <c r="C192" i="68"/>
  <c r="C193" i="68"/>
  <c r="C194" i="68"/>
  <c r="C195" i="68"/>
  <c r="C196" i="68"/>
  <c r="C197" i="68"/>
  <c r="C198" i="68"/>
  <c r="C199" i="68"/>
  <c r="C200" i="68"/>
  <c r="C201" i="68"/>
  <c r="C202" i="68"/>
  <c r="C203" i="68"/>
  <c r="C204" i="68"/>
  <c r="C205" i="68"/>
  <c r="C206" i="68"/>
  <c r="C207" i="68"/>
  <c r="C208" i="68"/>
  <c r="C209" i="68"/>
  <c r="C210" i="68"/>
  <c r="C211" i="68"/>
  <c r="C212" i="68"/>
  <c r="C213" i="68"/>
  <c r="C214" i="68"/>
  <c r="C215" i="68"/>
  <c r="C216" i="68"/>
  <c r="C217" i="68"/>
  <c r="C218" i="68"/>
  <c r="C219" i="68"/>
  <c r="C220" i="68"/>
  <c r="C221" i="68"/>
  <c r="C222" i="68"/>
  <c r="C223" i="68"/>
  <c r="C224" i="68"/>
  <c r="C225" i="68"/>
  <c r="C226" i="68"/>
  <c r="C227" i="68"/>
  <c r="C228" i="68"/>
  <c r="C229" i="68"/>
  <c r="C230" i="68"/>
  <c r="C231" i="68"/>
  <c r="C232" i="68"/>
  <c r="C233" i="68"/>
  <c r="C234" i="68"/>
  <c r="C235" i="68"/>
  <c r="C236" i="68"/>
  <c r="C237" i="68"/>
  <c r="C238" i="68"/>
  <c r="C239" i="68"/>
  <c r="C240" i="68"/>
  <c r="C241" i="68"/>
  <c r="C242" i="68"/>
  <c r="C243" i="68"/>
  <c r="C244" i="68"/>
  <c r="C245" i="68"/>
  <c r="C246" i="68"/>
  <c r="C247" i="68"/>
  <c r="C248" i="68"/>
  <c r="C249" i="68"/>
  <c r="C250" i="68"/>
  <c r="C251" i="68"/>
  <c r="C252" i="68"/>
  <c r="C253" i="68"/>
  <c r="C254" i="68"/>
  <c r="C255" i="68"/>
  <c r="C256" i="68"/>
  <c r="C257" i="68"/>
  <c r="C258" i="68"/>
  <c r="C259" i="68"/>
  <c r="C260" i="68"/>
  <c r="C261" i="68"/>
  <c r="C262" i="68"/>
  <c r="C263" i="68"/>
  <c r="C264" i="68"/>
  <c r="C265" i="68"/>
  <c r="C266" i="68"/>
  <c r="C267" i="68"/>
  <c r="C268" i="68"/>
  <c r="C269" i="68"/>
  <c r="C270" i="68"/>
  <c r="C271" i="68"/>
  <c r="C272" i="68"/>
  <c r="C273" i="68"/>
  <c r="C274" i="68"/>
  <c r="C275" i="68"/>
  <c r="C276" i="68"/>
  <c r="C277" i="68"/>
  <c r="C278" i="68"/>
  <c r="C279" i="68"/>
  <c r="C280" i="68"/>
  <c r="C281" i="68"/>
  <c r="C282" i="68"/>
  <c r="C283" i="68"/>
  <c r="C284" i="68"/>
  <c r="C285" i="68"/>
  <c r="C286" i="68"/>
  <c r="C287" i="68"/>
  <c r="C288" i="68"/>
  <c r="C289" i="68"/>
  <c r="C290" i="68"/>
  <c r="C291" i="68"/>
  <c r="C292" i="68"/>
  <c r="C293" i="68"/>
  <c r="C294" i="68"/>
  <c r="C295" i="68"/>
  <c r="C296" i="68"/>
  <c r="C297" i="68"/>
  <c r="C298" i="68"/>
  <c r="C299" i="68"/>
  <c r="C300" i="68"/>
  <c r="C301" i="68"/>
  <c r="C302" i="68"/>
  <c r="C303" i="68"/>
  <c r="C304" i="68"/>
  <c r="C305" i="68"/>
  <c r="C306" i="68"/>
  <c r="C307" i="68"/>
  <c r="C308" i="68"/>
  <c r="C309" i="68"/>
  <c r="C310" i="68"/>
  <c r="C311" i="68"/>
  <c r="C312" i="68"/>
  <c r="C313" i="68"/>
  <c r="C314" i="68"/>
  <c r="C315" i="68"/>
  <c r="C316" i="68"/>
  <c r="C317" i="68"/>
  <c r="C318" i="68"/>
  <c r="C319" i="68"/>
  <c r="C320" i="68"/>
  <c r="C321" i="68"/>
  <c r="C322" i="68"/>
  <c r="C323" i="68"/>
  <c r="C324" i="68"/>
  <c r="C325" i="68"/>
  <c r="C326" i="68"/>
  <c r="C327" i="68"/>
  <c r="C328" i="68"/>
  <c r="C329" i="68"/>
  <c r="C330" i="68"/>
  <c r="C331" i="68"/>
  <c r="C332" i="68"/>
  <c r="C333" i="68"/>
  <c r="C334" i="68"/>
  <c r="C335" i="68"/>
  <c r="C336" i="68"/>
  <c r="C337" i="68"/>
  <c r="C338" i="68"/>
  <c r="C339" i="68"/>
  <c r="C340" i="68"/>
  <c r="C341" i="68"/>
  <c r="C342" i="68"/>
  <c r="C343" i="68"/>
  <c r="C344" i="68"/>
  <c r="C345" i="68"/>
  <c r="C346" i="68"/>
  <c r="C347" i="68"/>
  <c r="C348" i="68"/>
  <c r="C349" i="68"/>
  <c r="C350" i="68"/>
  <c r="C351" i="68"/>
  <c r="C352" i="68"/>
  <c r="C353" i="68"/>
  <c r="C354" i="68"/>
  <c r="C355" i="68"/>
  <c r="C356" i="68"/>
  <c r="C357" i="68"/>
  <c r="C358" i="68"/>
  <c r="C359" i="68"/>
  <c r="C360" i="68"/>
  <c r="C361" i="68"/>
  <c r="C362" i="68"/>
  <c r="C363" i="68"/>
  <c r="C364" i="68"/>
  <c r="C365" i="68"/>
  <c r="C366" i="68"/>
  <c r="C367" i="68"/>
  <c r="C368" i="68"/>
  <c r="C369" i="68"/>
  <c r="C370" i="68"/>
  <c r="C371" i="68"/>
  <c r="C372" i="68"/>
  <c r="C373" i="68"/>
  <c r="C374" i="68"/>
  <c r="C375" i="68"/>
  <c r="C376" i="68"/>
  <c r="C377" i="68"/>
  <c r="C378" i="68"/>
  <c r="C379" i="68"/>
  <c r="C380" i="68"/>
  <c r="C381" i="68"/>
  <c r="C382" i="68"/>
  <c r="C383" i="68"/>
  <c r="C384" i="68"/>
  <c r="C385" i="68"/>
  <c r="C386" i="68"/>
  <c r="C387" i="68"/>
  <c r="C388" i="68"/>
  <c r="C389" i="68"/>
  <c r="C390" i="68"/>
  <c r="C391" i="68"/>
  <c r="C392" i="68"/>
  <c r="C393" i="68"/>
  <c r="C394" i="68"/>
  <c r="C395" i="68"/>
  <c r="C396" i="68"/>
  <c r="C397" i="68"/>
  <c r="C398" i="68"/>
  <c r="C399" i="68"/>
  <c r="C400" i="68"/>
  <c r="C401" i="68"/>
  <c r="C402" i="68"/>
  <c r="C403" i="68"/>
  <c r="C404" i="68"/>
  <c r="C405" i="68"/>
  <c r="C406" i="68"/>
  <c r="C407" i="68"/>
  <c r="C408" i="68"/>
  <c r="C409" i="68"/>
  <c r="C410" i="68"/>
  <c r="C411" i="68"/>
  <c r="C412" i="68"/>
  <c r="C413" i="68"/>
  <c r="C414" i="68"/>
  <c r="C415" i="68"/>
  <c r="C416" i="68"/>
  <c r="C417" i="68"/>
  <c r="C418" i="68"/>
  <c r="C419" i="68"/>
  <c r="C420" i="68"/>
  <c r="C421" i="68"/>
  <c r="C422" i="68"/>
  <c r="C423" i="68"/>
  <c r="C424" i="68"/>
  <c r="C425" i="68"/>
  <c r="C426" i="68"/>
  <c r="C427" i="68"/>
  <c r="C428" i="68"/>
  <c r="C429" i="68"/>
  <c r="C430" i="68"/>
  <c r="C431" i="68"/>
  <c r="C432" i="68"/>
  <c r="C433" i="68"/>
  <c r="C434" i="68"/>
  <c r="C435" i="68"/>
  <c r="C436" i="68"/>
  <c r="C437" i="68"/>
  <c r="C438" i="68"/>
  <c r="C439" i="68"/>
  <c r="C440" i="68"/>
  <c r="C441" i="68"/>
  <c r="C442" i="68"/>
  <c r="C443" i="68"/>
  <c r="C444" i="68"/>
  <c r="C445" i="68"/>
  <c r="C446" i="68"/>
  <c r="C447" i="68"/>
  <c r="C448" i="68"/>
  <c r="C449" i="68"/>
  <c r="C450" i="68"/>
  <c r="C451" i="68"/>
  <c r="C452" i="68"/>
  <c r="C453" i="68"/>
  <c r="C454" i="68"/>
  <c r="C455" i="68"/>
  <c r="C456" i="68"/>
  <c r="C457" i="68"/>
  <c r="C458" i="68"/>
  <c r="C459" i="68"/>
  <c r="C460" i="68"/>
  <c r="C461" i="68"/>
  <c r="C462" i="68"/>
  <c r="C463" i="68"/>
  <c r="C464" i="68"/>
  <c r="C465" i="68"/>
  <c r="C466" i="68"/>
  <c r="C467" i="68"/>
  <c r="C468" i="68"/>
  <c r="C469" i="68"/>
  <c r="C470" i="68"/>
  <c r="C471" i="68"/>
  <c r="C472" i="68"/>
  <c r="C473" i="68"/>
  <c r="C474" i="68"/>
  <c r="C475" i="68"/>
  <c r="C476" i="68"/>
  <c r="C477" i="68"/>
  <c r="C478" i="68"/>
  <c r="C479" i="68"/>
  <c r="C480" i="68"/>
  <c r="C481" i="68"/>
  <c r="C482" i="68"/>
  <c r="C483" i="68"/>
  <c r="C484" i="68"/>
  <c r="C485" i="68"/>
  <c r="C486" i="68"/>
  <c r="C487" i="68"/>
  <c r="C488" i="68"/>
  <c r="C489" i="68"/>
  <c r="C490" i="68"/>
  <c r="C491" i="68"/>
  <c r="C492" i="68"/>
  <c r="C493" i="68"/>
  <c r="C494" i="68"/>
  <c r="C495" i="68"/>
  <c r="C496" i="68"/>
  <c r="C497" i="68"/>
  <c r="C498" i="68"/>
  <c r="C499" i="68"/>
  <c r="C500" i="68"/>
  <c r="C501" i="68"/>
  <c r="C502" i="68"/>
  <c r="C503" i="68"/>
  <c r="C504" i="68"/>
  <c r="C505" i="68"/>
  <c r="C506" i="68"/>
  <c r="C507" i="68"/>
  <c r="C508" i="68"/>
  <c r="C509" i="68"/>
  <c r="C510" i="68"/>
  <c r="C511" i="68"/>
  <c r="C512" i="68"/>
  <c r="C513" i="68"/>
  <c r="C514" i="68"/>
  <c r="C515" i="68"/>
  <c r="C516" i="68"/>
  <c r="C517" i="68"/>
  <c r="C518" i="68"/>
  <c r="C519" i="68"/>
  <c r="C520" i="68"/>
  <c r="C521" i="68"/>
  <c r="C522" i="68"/>
  <c r="C523" i="68"/>
  <c r="C524" i="68"/>
  <c r="C525" i="68"/>
  <c r="C526" i="68"/>
  <c r="C527" i="68"/>
  <c r="C528" i="68"/>
  <c r="C529" i="68"/>
  <c r="C530" i="68"/>
  <c r="C531" i="68"/>
  <c r="C532" i="68"/>
  <c r="C533" i="68"/>
  <c r="C534" i="68"/>
  <c r="C535" i="68"/>
  <c r="C536" i="68"/>
  <c r="C537" i="68"/>
  <c r="C538" i="68"/>
  <c r="C539" i="68"/>
  <c r="C540" i="68"/>
  <c r="C541" i="68"/>
  <c r="C542" i="68"/>
  <c r="C543" i="68"/>
  <c r="C544" i="68"/>
  <c r="C545" i="68"/>
  <c r="C546" i="68"/>
  <c r="C547" i="68"/>
  <c r="C548" i="68"/>
  <c r="C549" i="68"/>
  <c r="C550" i="68"/>
  <c r="C551" i="68"/>
  <c r="C552" i="68"/>
  <c r="C553" i="68"/>
  <c r="C554" i="68"/>
  <c r="C555" i="68"/>
  <c r="C556" i="68"/>
  <c r="C557" i="68"/>
  <c r="C558" i="68"/>
  <c r="C559" i="68"/>
  <c r="C560" i="68"/>
  <c r="C561" i="68"/>
  <c r="C562" i="68"/>
  <c r="C563" i="68"/>
  <c r="C564" i="68"/>
  <c r="C565" i="68"/>
  <c r="C566" i="68"/>
  <c r="C567" i="68"/>
  <c r="C568" i="68"/>
  <c r="C569" i="68"/>
  <c r="C570" i="68"/>
  <c r="C571" i="68"/>
  <c r="C572" i="68"/>
  <c r="C573" i="68"/>
  <c r="C574" i="68"/>
  <c r="C575" i="68"/>
  <c r="C576" i="68"/>
  <c r="C577" i="68"/>
  <c r="C578" i="68"/>
  <c r="C579" i="68"/>
  <c r="C580" i="68"/>
  <c r="C581" i="68"/>
  <c r="C582" i="68"/>
  <c r="C583" i="68"/>
  <c r="C584" i="68"/>
  <c r="C585" i="68"/>
  <c r="C586" i="68"/>
  <c r="C587" i="68"/>
  <c r="C588" i="68"/>
  <c r="C589" i="68"/>
  <c r="C590" i="68"/>
  <c r="C591" i="68"/>
  <c r="C592" i="68"/>
  <c r="C593" i="68"/>
  <c r="C594" i="68"/>
  <c r="C595" i="68"/>
  <c r="C596" i="68"/>
  <c r="C597" i="68"/>
  <c r="C598" i="68"/>
  <c r="C599" i="68"/>
  <c r="C600" i="68"/>
  <c r="C601" i="68"/>
  <c r="C602" i="68"/>
  <c r="C603" i="68"/>
  <c r="C604" i="68"/>
  <c r="C605" i="68"/>
  <c r="C606" i="68"/>
  <c r="C607" i="68"/>
  <c r="C608" i="68"/>
  <c r="C609" i="68"/>
  <c r="C610" i="68"/>
  <c r="C611" i="68"/>
  <c r="C612" i="68"/>
  <c r="C613" i="68"/>
  <c r="C614" i="68"/>
  <c r="C2" i="68"/>
  <c r="E489" i="69" l="1"/>
  <c r="E490" i="69"/>
  <c r="E491" i="69"/>
  <c r="E492" i="69"/>
  <c r="E493" i="69"/>
  <c r="E494" i="69"/>
  <c r="E495" i="69"/>
  <c r="E496" i="69"/>
  <c r="E497" i="69"/>
  <c r="E498" i="69"/>
  <c r="E499" i="69"/>
  <c r="E500" i="69"/>
  <c r="E501" i="69"/>
  <c r="E502" i="69"/>
  <c r="E503" i="69"/>
  <c r="E504" i="69"/>
  <c r="E505" i="69"/>
  <c r="E506" i="69"/>
  <c r="E507" i="69"/>
  <c r="E508" i="69"/>
  <c r="E509" i="69"/>
  <c r="E510" i="69"/>
  <c r="E511" i="69"/>
  <c r="E512" i="69"/>
  <c r="E513" i="69"/>
  <c r="E514" i="69"/>
  <c r="E515" i="69"/>
  <c r="E516" i="69"/>
  <c r="E517" i="69"/>
  <c r="E518" i="69"/>
  <c r="E519" i="69"/>
  <c r="E520" i="69"/>
  <c r="E521" i="69"/>
  <c r="E522" i="69"/>
  <c r="E523" i="69"/>
  <c r="E524" i="69"/>
  <c r="E525" i="69"/>
  <c r="E526" i="69"/>
  <c r="E527" i="69"/>
  <c r="E528" i="69"/>
  <c r="E529" i="69"/>
  <c r="E530" i="69"/>
  <c r="E531" i="69"/>
  <c r="E532" i="69"/>
  <c r="E533" i="69"/>
  <c r="E534" i="69"/>
  <c r="E535" i="69"/>
  <c r="E536" i="69"/>
  <c r="E537" i="69"/>
  <c r="E538" i="69"/>
  <c r="E539" i="69"/>
  <c r="E540" i="69"/>
  <c r="E541" i="69"/>
  <c r="E542" i="69"/>
  <c r="E543" i="69"/>
  <c r="E544" i="69"/>
  <c r="E545" i="69"/>
  <c r="E546" i="69"/>
  <c r="E547" i="69"/>
  <c r="E548" i="69"/>
  <c r="E549" i="69"/>
  <c r="E550" i="69"/>
  <c r="E551" i="69"/>
  <c r="E552" i="69"/>
  <c r="E553" i="69"/>
  <c r="E554" i="69"/>
  <c r="E555" i="69"/>
  <c r="E556" i="69"/>
  <c r="E557" i="69"/>
  <c r="E558" i="69"/>
  <c r="E559" i="69"/>
  <c r="E560" i="69"/>
  <c r="E561" i="69"/>
  <c r="E562" i="69"/>
  <c r="E563" i="69"/>
  <c r="E564" i="69"/>
  <c r="E565" i="69"/>
  <c r="E566" i="69"/>
  <c r="E567" i="69"/>
  <c r="E568" i="69"/>
  <c r="E569" i="69"/>
  <c r="E570" i="69"/>
  <c r="E571" i="69"/>
  <c r="E572" i="69"/>
  <c r="E573" i="69"/>
  <c r="E574" i="69"/>
  <c r="E575" i="69"/>
  <c r="E576" i="69"/>
  <c r="E577" i="69"/>
  <c r="E578" i="69"/>
  <c r="E579" i="69"/>
  <c r="E580" i="69"/>
  <c r="E581" i="69"/>
  <c r="E582" i="69"/>
  <c r="E583" i="69"/>
  <c r="F489" i="69" l="1"/>
  <c r="G489" i="69" s="1"/>
  <c r="F490" i="69"/>
  <c r="G490" i="69" s="1"/>
  <c r="F492" i="69"/>
  <c r="G492" i="69" s="1"/>
  <c r="F495" i="69"/>
  <c r="G495" i="69" s="1"/>
  <c r="F497" i="69"/>
  <c r="G497" i="69" s="1"/>
  <c r="F498" i="69"/>
  <c r="G498" i="69" s="1"/>
  <c r="F513" i="69"/>
  <c r="G513" i="69" s="1"/>
  <c r="F514" i="69"/>
  <c r="G514" i="69" s="1"/>
  <c r="F515" i="69"/>
  <c r="G515" i="69" s="1"/>
  <c r="F516" i="69"/>
  <c r="G516" i="69" s="1"/>
  <c r="F517" i="69"/>
  <c r="G517" i="69" s="1"/>
  <c r="F518" i="69"/>
  <c r="G518" i="69" s="1"/>
  <c r="F519" i="69"/>
  <c r="G519" i="69" s="1"/>
  <c r="F520" i="69"/>
  <c r="G520" i="69" s="1"/>
  <c r="F521" i="69"/>
  <c r="G521" i="69" s="1"/>
  <c r="F522" i="69"/>
  <c r="G522" i="69" s="1"/>
  <c r="F523" i="69"/>
  <c r="G523" i="69" s="1"/>
  <c r="F524" i="69"/>
  <c r="G524" i="69" s="1"/>
  <c r="F525" i="69"/>
  <c r="G525" i="69" s="1"/>
  <c r="F526" i="69"/>
  <c r="G526" i="69" s="1"/>
  <c r="F527" i="69"/>
  <c r="G527" i="69" s="1"/>
  <c r="F528" i="69"/>
  <c r="G528" i="69" s="1"/>
  <c r="F529" i="69"/>
  <c r="G529" i="69" s="1"/>
  <c r="F530" i="69"/>
  <c r="G530" i="69" s="1"/>
  <c r="F531" i="69"/>
  <c r="G531" i="69" s="1"/>
  <c r="F532" i="69"/>
  <c r="G532" i="69" s="1"/>
  <c r="F533" i="69"/>
  <c r="G533" i="69" s="1"/>
  <c r="F534" i="69"/>
  <c r="G534" i="69" s="1"/>
  <c r="F535" i="69"/>
  <c r="G535" i="69" s="1"/>
  <c r="F536" i="69"/>
  <c r="G536" i="69" s="1"/>
  <c r="F538" i="69"/>
  <c r="G538" i="69" s="1"/>
  <c r="F539" i="69"/>
  <c r="G539" i="69" s="1"/>
  <c r="F540" i="69"/>
  <c r="G540" i="69" s="1"/>
  <c r="F542" i="69"/>
  <c r="G542" i="69" s="1"/>
  <c r="F543" i="69"/>
  <c r="G543" i="69" s="1"/>
  <c r="F544" i="69"/>
  <c r="G544" i="69" s="1"/>
  <c r="F545" i="69"/>
  <c r="G545" i="69" s="1"/>
  <c r="F546" i="69"/>
  <c r="G546" i="69" s="1"/>
  <c r="F547" i="69"/>
  <c r="G547" i="69" s="1"/>
  <c r="F548" i="69"/>
  <c r="G548" i="69" s="1"/>
  <c r="F550" i="69"/>
  <c r="G550" i="69" s="1"/>
  <c r="F551" i="69"/>
  <c r="G551" i="69" s="1"/>
  <c r="F552" i="69"/>
  <c r="G552" i="69" s="1"/>
  <c r="F553" i="69"/>
  <c r="G553" i="69" s="1"/>
  <c r="F554" i="69"/>
  <c r="G554" i="69" s="1"/>
  <c r="F555" i="69"/>
  <c r="G555" i="69" s="1"/>
  <c r="F556" i="69"/>
  <c r="G556" i="69" s="1"/>
  <c r="F557" i="69"/>
  <c r="G557" i="69" s="1"/>
  <c r="F558" i="69"/>
  <c r="G558" i="69" s="1"/>
  <c r="F559" i="69"/>
  <c r="G559" i="69" s="1"/>
  <c r="F560" i="69"/>
  <c r="G560" i="69" s="1"/>
  <c r="F561" i="69"/>
  <c r="G561" i="69" s="1"/>
  <c r="F562" i="69"/>
  <c r="G562" i="69" s="1"/>
  <c r="F563" i="69"/>
  <c r="G563" i="69" s="1"/>
  <c r="F564" i="69"/>
  <c r="G564" i="69" s="1"/>
  <c r="F565" i="69"/>
  <c r="G565" i="69" s="1"/>
  <c r="F566" i="69"/>
  <c r="G566" i="69" s="1"/>
  <c r="F567" i="69"/>
  <c r="G567" i="69" s="1"/>
  <c r="F568" i="69"/>
  <c r="G568" i="69" s="1"/>
  <c r="F569" i="69"/>
  <c r="G569" i="69" s="1"/>
  <c r="F570" i="69"/>
  <c r="G570" i="69" s="1"/>
  <c r="F571" i="69"/>
  <c r="G571" i="69" s="1"/>
  <c r="F573" i="69"/>
  <c r="G573" i="69" s="1"/>
  <c r="F574" i="69"/>
  <c r="G574" i="69" s="1"/>
  <c r="F575" i="69"/>
  <c r="G575" i="69" s="1"/>
  <c r="F576" i="69"/>
  <c r="G576" i="69" s="1"/>
  <c r="F577" i="69"/>
  <c r="G577" i="69" s="1"/>
  <c r="F578" i="69"/>
  <c r="G578" i="69" s="1"/>
  <c r="F579" i="69"/>
  <c r="G579" i="69" s="1"/>
  <c r="F580" i="69"/>
  <c r="G580" i="69" s="1"/>
  <c r="F581" i="69"/>
  <c r="G581" i="69" s="1"/>
  <c r="F582" i="69"/>
  <c r="G582" i="69" s="1"/>
  <c r="F583" i="69"/>
  <c r="G583" i="69" s="1"/>
  <c r="D132" i="45"/>
  <c r="D133" i="45"/>
  <c r="D134" i="45"/>
  <c r="D135" i="45"/>
  <c r="D136" i="45"/>
  <c r="D137" i="45"/>
  <c r="D138" i="45"/>
  <c r="D139" i="45"/>
  <c r="D140" i="45"/>
  <c r="D141" i="45"/>
  <c r="D122" i="45"/>
  <c r="D123" i="45"/>
  <c r="D124" i="45"/>
  <c r="D125" i="45"/>
  <c r="D126" i="45"/>
  <c r="D127" i="45"/>
  <c r="D128" i="45"/>
  <c r="D129" i="45"/>
  <c r="D130" i="45"/>
  <c r="D131" i="45"/>
  <c r="D112" i="45"/>
  <c r="D113" i="45"/>
  <c r="D114" i="45"/>
  <c r="D115" i="45"/>
  <c r="D116" i="45"/>
  <c r="D117" i="45"/>
  <c r="D118" i="45"/>
  <c r="D119" i="45"/>
  <c r="D120" i="45"/>
  <c r="D121" i="45"/>
  <c r="D102" i="45"/>
  <c r="D103" i="45"/>
  <c r="D104" i="45"/>
  <c r="D105" i="45"/>
  <c r="D106" i="45"/>
  <c r="D107" i="45"/>
  <c r="D108" i="45"/>
  <c r="D109" i="45"/>
  <c r="D110" i="45"/>
  <c r="D111" i="45"/>
  <c r="D92" i="45"/>
  <c r="D93" i="45"/>
  <c r="D94" i="45"/>
  <c r="D95" i="45"/>
  <c r="D96" i="45"/>
  <c r="D97" i="45"/>
  <c r="D98" i="45"/>
  <c r="D99" i="45"/>
  <c r="D100" i="45"/>
  <c r="D101" i="45"/>
  <c r="D82" i="45"/>
  <c r="D83" i="45"/>
  <c r="D84" i="45"/>
  <c r="D85" i="45"/>
  <c r="D86" i="45"/>
  <c r="D87" i="45"/>
  <c r="D88" i="45"/>
  <c r="D89" i="45"/>
  <c r="D90" i="45"/>
  <c r="D91" i="45"/>
  <c r="D72" i="45"/>
  <c r="D73" i="45"/>
  <c r="D74" i="45"/>
  <c r="D75" i="45"/>
  <c r="D76" i="45"/>
  <c r="D77" i="45"/>
  <c r="D78" i="45"/>
  <c r="D79" i="45"/>
  <c r="D80" i="45"/>
  <c r="D81" i="45"/>
  <c r="D62" i="45"/>
  <c r="D63" i="45"/>
  <c r="D64" i="45"/>
  <c r="D65" i="45"/>
  <c r="D66" i="45"/>
  <c r="D67" i="45"/>
  <c r="D68" i="45"/>
  <c r="D69" i="45"/>
  <c r="D70" i="45"/>
  <c r="D71" i="45"/>
  <c r="D52" i="45"/>
  <c r="D53" i="45"/>
  <c r="D54" i="45"/>
  <c r="D55" i="45"/>
  <c r="D56" i="45"/>
  <c r="D57" i="45"/>
  <c r="D58" i="45"/>
  <c r="D59" i="45"/>
  <c r="D60" i="45"/>
  <c r="D61" i="45"/>
  <c r="D42" i="45"/>
  <c r="D43" i="45"/>
  <c r="D44" i="45"/>
  <c r="D45" i="45"/>
  <c r="D46" i="45"/>
  <c r="D47" i="45"/>
  <c r="D48" i="45"/>
  <c r="D49" i="45"/>
  <c r="D50" i="45"/>
  <c r="D51" i="45"/>
  <c r="D32" i="45"/>
  <c r="D33" i="45"/>
  <c r="D34" i="45"/>
  <c r="D35" i="45"/>
  <c r="D36" i="45"/>
  <c r="D37" i="45"/>
  <c r="D38" i="45"/>
  <c r="D39" i="45"/>
  <c r="D40" i="45"/>
  <c r="D41" i="45"/>
  <c r="D22" i="45"/>
  <c r="D23" i="45"/>
  <c r="D24" i="45"/>
  <c r="D25" i="45"/>
  <c r="D26" i="45"/>
  <c r="D27" i="45"/>
  <c r="D28" i="45"/>
  <c r="D29" i="45"/>
  <c r="D30" i="45"/>
  <c r="D31" i="45"/>
  <c r="D12" i="45"/>
  <c r="D13" i="45"/>
  <c r="D14" i="45"/>
  <c r="D15" i="45"/>
  <c r="D16" i="45"/>
  <c r="D17" i="45"/>
  <c r="D18" i="45"/>
  <c r="D19" i="45"/>
  <c r="D20" i="45"/>
  <c r="D21" i="45"/>
  <c r="D2" i="45"/>
  <c r="D3" i="45"/>
  <c r="D4" i="45"/>
  <c r="D5" i="45"/>
  <c r="D6" i="45"/>
  <c r="D7" i="45"/>
  <c r="D8" i="45"/>
  <c r="D9" i="45"/>
  <c r="D10" i="45"/>
  <c r="D11" i="45"/>
  <c r="F512" i="69" l="1"/>
  <c r="G512" i="69" s="1"/>
  <c r="F511" i="69"/>
  <c r="G511" i="69" s="1"/>
  <c r="F549" i="69"/>
  <c r="G549" i="69" s="1"/>
  <c r="F541" i="69"/>
  <c r="G541" i="69" s="1"/>
  <c r="F537" i="69"/>
  <c r="G537" i="69" s="1"/>
  <c r="F491" i="69"/>
  <c r="G491" i="69" s="1"/>
  <c r="F494" i="69"/>
  <c r="F510" i="69"/>
  <c r="F501" i="69"/>
  <c r="F572" i="69"/>
  <c r="G572" i="69" s="1"/>
  <c r="F496" i="69"/>
  <c r="G496" i="69" s="1"/>
  <c r="I3" i="45"/>
  <c r="I4" i="45"/>
  <c r="I5" i="45"/>
  <c r="I6" i="45"/>
  <c r="I7" i="45"/>
  <c r="I8" i="45"/>
  <c r="I9" i="45"/>
  <c r="I10" i="45"/>
  <c r="I11" i="45"/>
  <c r="I12" i="45"/>
  <c r="I13" i="45"/>
  <c r="I14" i="45"/>
  <c r="I15" i="45"/>
  <c r="I16" i="45"/>
  <c r="I17" i="45"/>
  <c r="I18" i="45"/>
  <c r="I19" i="45"/>
  <c r="I20" i="45"/>
  <c r="I21" i="45"/>
  <c r="I22" i="45"/>
  <c r="I23" i="45"/>
  <c r="I24" i="45"/>
  <c r="I25" i="45"/>
  <c r="I26" i="45"/>
  <c r="I27" i="45"/>
  <c r="I28" i="45"/>
  <c r="I29" i="45"/>
  <c r="I30" i="45"/>
  <c r="I31" i="45"/>
  <c r="I32" i="45"/>
  <c r="I33" i="45"/>
  <c r="I34" i="45"/>
  <c r="I35" i="45"/>
  <c r="I36" i="45"/>
  <c r="I37" i="45"/>
  <c r="I38" i="45"/>
  <c r="I39" i="45"/>
  <c r="I40" i="45"/>
  <c r="I41" i="45"/>
  <c r="I42" i="45"/>
  <c r="I43" i="45"/>
  <c r="I44" i="45"/>
  <c r="I45" i="45"/>
  <c r="I46" i="45"/>
  <c r="I47" i="45"/>
  <c r="I48" i="45"/>
  <c r="I49" i="45"/>
  <c r="I50" i="45"/>
  <c r="I51" i="45"/>
  <c r="I52" i="45"/>
  <c r="I53" i="45"/>
  <c r="I54" i="45"/>
  <c r="I55" i="45"/>
  <c r="I56" i="45"/>
  <c r="I57" i="45"/>
  <c r="I58" i="45"/>
  <c r="I59" i="45"/>
  <c r="I60" i="45"/>
  <c r="I61" i="45"/>
  <c r="I62" i="45"/>
  <c r="I63" i="45"/>
  <c r="I64" i="45"/>
  <c r="I65" i="45"/>
  <c r="I66" i="45"/>
  <c r="I67" i="45"/>
  <c r="I68" i="45"/>
  <c r="I69" i="45"/>
  <c r="I70" i="45"/>
  <c r="I71" i="45"/>
  <c r="I72" i="45"/>
  <c r="I73" i="45"/>
  <c r="I74" i="45"/>
  <c r="I75" i="45"/>
  <c r="I76" i="45"/>
  <c r="I77" i="45"/>
  <c r="I78" i="45"/>
  <c r="I79" i="45"/>
  <c r="I80" i="45"/>
  <c r="I81" i="45"/>
  <c r="I82" i="45"/>
  <c r="I83" i="45"/>
  <c r="I84" i="45"/>
  <c r="I85" i="45"/>
  <c r="I86" i="45"/>
  <c r="I87" i="45"/>
  <c r="I88" i="45"/>
  <c r="I89" i="45"/>
  <c r="I90" i="45"/>
  <c r="I91" i="45"/>
  <c r="I92" i="45"/>
  <c r="I93" i="45"/>
  <c r="I94" i="45"/>
  <c r="I95" i="45"/>
  <c r="I96" i="45"/>
  <c r="I97" i="45"/>
  <c r="I98" i="45"/>
  <c r="I99" i="45"/>
  <c r="I100" i="45"/>
  <c r="I101" i="45"/>
  <c r="I102" i="45"/>
  <c r="I103" i="45"/>
  <c r="I104" i="45"/>
  <c r="I105" i="45"/>
  <c r="I106" i="45"/>
  <c r="I107" i="45"/>
  <c r="I108" i="45"/>
  <c r="I109" i="45"/>
  <c r="I110" i="45"/>
  <c r="I111" i="45"/>
  <c r="I112" i="45"/>
  <c r="I113" i="45"/>
  <c r="I114" i="45"/>
  <c r="I115" i="45"/>
  <c r="I116" i="45"/>
  <c r="I117" i="45"/>
  <c r="I118" i="45"/>
  <c r="I119" i="45"/>
  <c r="I120" i="45"/>
  <c r="I121" i="45"/>
  <c r="I122" i="45"/>
  <c r="I123" i="45"/>
  <c r="I124" i="45"/>
  <c r="I125" i="45"/>
  <c r="I126" i="45"/>
  <c r="I127" i="45"/>
  <c r="I128" i="45"/>
  <c r="I129" i="45"/>
  <c r="I130" i="45"/>
  <c r="I131" i="45"/>
  <c r="I132" i="45"/>
  <c r="I133" i="45"/>
  <c r="I134" i="45"/>
  <c r="I135" i="45"/>
  <c r="I136" i="45"/>
  <c r="I137" i="45"/>
  <c r="I138" i="45"/>
  <c r="I139" i="45"/>
  <c r="I140" i="45"/>
  <c r="I141" i="45"/>
  <c r="I2" i="45"/>
  <c r="G501" i="69" l="1"/>
  <c r="F500" i="69"/>
  <c r="G494" i="69"/>
  <c r="F493" i="69"/>
  <c r="G493" i="69" s="1"/>
  <c r="G510" i="69"/>
  <c r="F509" i="69"/>
  <c r="E2" i="69"/>
  <c r="E3" i="69"/>
  <c r="E4" i="69"/>
  <c r="E5" i="69"/>
  <c r="E6" i="69"/>
  <c r="E7" i="69"/>
  <c r="E8" i="69"/>
  <c r="E9" i="69"/>
  <c r="E10" i="69"/>
  <c r="E11" i="69"/>
  <c r="E12" i="69"/>
  <c r="E13" i="69"/>
  <c r="E14" i="69"/>
  <c r="E15" i="69"/>
  <c r="E16" i="69"/>
  <c r="E17" i="69"/>
  <c r="E18" i="69"/>
  <c r="E19" i="69"/>
  <c r="E20" i="69"/>
  <c r="E21" i="69"/>
  <c r="E22" i="69"/>
  <c r="E23" i="69"/>
  <c r="E24" i="69"/>
  <c r="E25" i="69"/>
  <c r="E26" i="69"/>
  <c r="E27" i="69"/>
  <c r="E28" i="69"/>
  <c r="E29" i="69"/>
  <c r="E30" i="69"/>
  <c r="E31" i="69"/>
  <c r="E32" i="69"/>
  <c r="E33" i="69"/>
  <c r="E34" i="69"/>
  <c r="E35" i="69"/>
  <c r="E36" i="69"/>
  <c r="E37" i="69"/>
  <c r="E38" i="69"/>
  <c r="E39" i="69"/>
  <c r="E40" i="69"/>
  <c r="E41" i="69"/>
  <c r="E42" i="69"/>
  <c r="E43" i="69"/>
  <c r="E44" i="69"/>
  <c r="E45" i="69"/>
  <c r="E46" i="69"/>
  <c r="E47" i="69"/>
  <c r="E48" i="69"/>
  <c r="E49" i="69"/>
  <c r="E50" i="69"/>
  <c r="E51" i="69"/>
  <c r="E52" i="69"/>
  <c r="E53" i="69"/>
  <c r="E54" i="69"/>
  <c r="E55" i="69"/>
  <c r="E56" i="69"/>
  <c r="E57" i="69"/>
  <c r="E58" i="69"/>
  <c r="E59" i="69"/>
  <c r="E60" i="69"/>
  <c r="E61" i="69"/>
  <c r="E62" i="69"/>
  <c r="E63" i="69"/>
  <c r="E64" i="69"/>
  <c r="E65" i="69"/>
  <c r="E66" i="69"/>
  <c r="E67" i="69"/>
  <c r="E68" i="69"/>
  <c r="E69" i="69"/>
  <c r="E70" i="69"/>
  <c r="E71" i="69"/>
  <c r="E72" i="69"/>
  <c r="E73" i="69"/>
  <c r="E74" i="69"/>
  <c r="E75" i="69"/>
  <c r="E76" i="69"/>
  <c r="E77" i="69"/>
  <c r="E78" i="69"/>
  <c r="E79" i="69"/>
  <c r="E80" i="69"/>
  <c r="E81" i="69"/>
  <c r="E82" i="69"/>
  <c r="E83" i="69"/>
  <c r="E84" i="69"/>
  <c r="E85" i="69"/>
  <c r="E86" i="69"/>
  <c r="E87" i="69"/>
  <c r="E88" i="69"/>
  <c r="E89" i="69"/>
  <c r="E90" i="69"/>
  <c r="E91" i="69"/>
  <c r="E92" i="69"/>
  <c r="E93" i="69"/>
  <c r="E94" i="69"/>
  <c r="E95" i="69"/>
  <c r="E96" i="69"/>
  <c r="E97" i="69"/>
  <c r="E98" i="69"/>
  <c r="E99" i="69"/>
  <c r="E100" i="69"/>
  <c r="E101" i="69"/>
  <c r="E102" i="69"/>
  <c r="E103" i="69"/>
  <c r="E104" i="69"/>
  <c r="E105" i="69"/>
  <c r="E106" i="69"/>
  <c r="E107" i="69"/>
  <c r="E108" i="69"/>
  <c r="E109" i="69"/>
  <c r="E110" i="69"/>
  <c r="E111" i="69"/>
  <c r="E112" i="69"/>
  <c r="E113" i="69"/>
  <c r="E114" i="69"/>
  <c r="E115" i="69"/>
  <c r="E116" i="69"/>
  <c r="E117" i="69"/>
  <c r="E118" i="69"/>
  <c r="E119" i="69"/>
  <c r="E120" i="69"/>
  <c r="E121" i="69"/>
  <c r="E122" i="69"/>
  <c r="E123" i="69"/>
  <c r="E124" i="69"/>
  <c r="E125" i="69"/>
  <c r="E126" i="69"/>
  <c r="E127" i="69"/>
  <c r="E128" i="69"/>
  <c r="E129" i="69"/>
  <c r="E130" i="69"/>
  <c r="E131" i="69"/>
  <c r="E132" i="69"/>
  <c r="E133" i="69"/>
  <c r="E134" i="69"/>
  <c r="E135" i="69"/>
  <c r="E136" i="69"/>
  <c r="E137" i="69"/>
  <c r="E138" i="69"/>
  <c r="E139" i="69"/>
  <c r="E140" i="69"/>
  <c r="E141" i="69"/>
  <c r="E142" i="69"/>
  <c r="E143" i="69"/>
  <c r="E144" i="69"/>
  <c r="E145" i="69"/>
  <c r="E146" i="69"/>
  <c r="E147" i="69"/>
  <c r="E148" i="69"/>
  <c r="E149" i="69"/>
  <c r="E150" i="69"/>
  <c r="E151" i="69"/>
  <c r="E152" i="69"/>
  <c r="E153" i="69"/>
  <c r="E154" i="69"/>
  <c r="E155" i="69"/>
  <c r="E156" i="69"/>
  <c r="E157" i="69"/>
  <c r="E158" i="69"/>
  <c r="E159" i="69"/>
  <c r="E160" i="69"/>
  <c r="E161" i="69"/>
  <c r="E162" i="69"/>
  <c r="E163" i="69"/>
  <c r="E164" i="69"/>
  <c r="E165" i="69"/>
  <c r="E166" i="69"/>
  <c r="E167" i="69"/>
  <c r="E168" i="69"/>
  <c r="E169" i="69"/>
  <c r="E170" i="69"/>
  <c r="E171" i="69"/>
  <c r="E172" i="69"/>
  <c r="E173" i="69"/>
  <c r="E174" i="69"/>
  <c r="E175" i="69"/>
  <c r="E176" i="69"/>
  <c r="E177" i="69"/>
  <c r="E178" i="69"/>
  <c r="E179" i="69"/>
  <c r="E180" i="69"/>
  <c r="E181" i="69"/>
  <c r="E182" i="69"/>
  <c r="E183" i="69"/>
  <c r="E184" i="69"/>
  <c r="E185" i="69"/>
  <c r="E186" i="69"/>
  <c r="E187" i="69"/>
  <c r="E188" i="69"/>
  <c r="E189" i="69"/>
  <c r="E190" i="69"/>
  <c r="E191" i="69"/>
  <c r="E192" i="69"/>
  <c r="E193" i="69"/>
  <c r="E194" i="69"/>
  <c r="E195" i="69"/>
  <c r="E196" i="69"/>
  <c r="E197" i="69"/>
  <c r="E198" i="69"/>
  <c r="E199" i="69"/>
  <c r="E200" i="69"/>
  <c r="E201" i="69"/>
  <c r="E202" i="69"/>
  <c r="E203" i="69"/>
  <c r="E204" i="69"/>
  <c r="E205" i="69"/>
  <c r="E206" i="69"/>
  <c r="E207" i="69"/>
  <c r="E208" i="69"/>
  <c r="E209" i="69"/>
  <c r="E210" i="69"/>
  <c r="E211" i="69"/>
  <c r="E212" i="69"/>
  <c r="E213" i="69"/>
  <c r="E214" i="69"/>
  <c r="E215" i="69"/>
  <c r="E216" i="69"/>
  <c r="E217" i="69"/>
  <c r="E218" i="69"/>
  <c r="E219" i="69"/>
  <c r="E220" i="69"/>
  <c r="E221" i="69"/>
  <c r="E222" i="69"/>
  <c r="E223" i="69"/>
  <c r="E224" i="69"/>
  <c r="E225" i="69"/>
  <c r="E226" i="69"/>
  <c r="E227" i="69"/>
  <c r="E228" i="69"/>
  <c r="E229" i="69"/>
  <c r="E230" i="69"/>
  <c r="E231" i="69"/>
  <c r="E232" i="69"/>
  <c r="E233" i="69"/>
  <c r="E234" i="69"/>
  <c r="E235" i="69"/>
  <c r="E236" i="69"/>
  <c r="E237" i="69"/>
  <c r="E238" i="69"/>
  <c r="E239" i="69"/>
  <c r="E240" i="69"/>
  <c r="E241" i="69"/>
  <c r="E242" i="69"/>
  <c r="E243" i="69"/>
  <c r="E244" i="69"/>
  <c r="E245" i="69"/>
  <c r="E246" i="69"/>
  <c r="E247" i="69"/>
  <c r="E248" i="69"/>
  <c r="E249" i="69"/>
  <c r="E250" i="69"/>
  <c r="E251" i="69"/>
  <c r="E252" i="69"/>
  <c r="E253" i="69"/>
  <c r="E254" i="69"/>
  <c r="E255" i="69"/>
  <c r="E256" i="69"/>
  <c r="E257" i="69"/>
  <c r="E258" i="69"/>
  <c r="E259" i="69"/>
  <c r="E260" i="69"/>
  <c r="E261" i="69"/>
  <c r="E262" i="69"/>
  <c r="E263" i="69"/>
  <c r="E264" i="69"/>
  <c r="E265" i="69"/>
  <c r="E266" i="69"/>
  <c r="E267" i="69"/>
  <c r="E268" i="69"/>
  <c r="E269" i="69"/>
  <c r="E270" i="69"/>
  <c r="E271" i="69"/>
  <c r="E272" i="69"/>
  <c r="E273" i="69"/>
  <c r="E274" i="69"/>
  <c r="E275" i="69"/>
  <c r="E276" i="69"/>
  <c r="E277" i="69"/>
  <c r="E278" i="69"/>
  <c r="E279" i="69"/>
  <c r="E280" i="69"/>
  <c r="E281" i="69"/>
  <c r="E282" i="69"/>
  <c r="E283" i="69"/>
  <c r="E284" i="69"/>
  <c r="E285" i="69"/>
  <c r="E286" i="69"/>
  <c r="E287" i="69"/>
  <c r="E288" i="69"/>
  <c r="E289" i="69"/>
  <c r="E290" i="69"/>
  <c r="E291" i="69"/>
  <c r="E292" i="69"/>
  <c r="E293" i="69"/>
  <c r="E294" i="69"/>
  <c r="E295" i="69"/>
  <c r="E296" i="69"/>
  <c r="E297" i="69"/>
  <c r="E298" i="69"/>
  <c r="E299" i="69"/>
  <c r="E300" i="69"/>
  <c r="E301" i="69"/>
  <c r="E302" i="69"/>
  <c r="E303" i="69"/>
  <c r="E304" i="69"/>
  <c r="E305" i="69"/>
  <c r="E306" i="69"/>
  <c r="E307" i="69"/>
  <c r="E308" i="69"/>
  <c r="E309" i="69"/>
  <c r="E310" i="69"/>
  <c r="E311" i="69"/>
  <c r="E312" i="69"/>
  <c r="E313" i="69"/>
  <c r="E314" i="69"/>
  <c r="E315" i="69"/>
  <c r="E316" i="69"/>
  <c r="E317" i="69"/>
  <c r="E318" i="69"/>
  <c r="E319" i="69"/>
  <c r="E320" i="69"/>
  <c r="E321" i="69"/>
  <c r="E322" i="69"/>
  <c r="E323" i="69"/>
  <c r="E324" i="69"/>
  <c r="E325" i="69"/>
  <c r="E326" i="69"/>
  <c r="E327" i="69"/>
  <c r="E328" i="69"/>
  <c r="E329" i="69"/>
  <c r="E330" i="69"/>
  <c r="E331" i="69"/>
  <c r="E332" i="69"/>
  <c r="E333" i="69"/>
  <c r="E334" i="69"/>
  <c r="E335" i="69"/>
  <c r="E336" i="69"/>
  <c r="E337" i="69"/>
  <c r="E338" i="69"/>
  <c r="E339" i="69"/>
  <c r="E340" i="69"/>
  <c r="E341" i="69"/>
  <c r="E342" i="69"/>
  <c r="E343" i="69"/>
  <c r="E344" i="69"/>
  <c r="E345" i="69"/>
  <c r="E346" i="69"/>
  <c r="E347" i="69"/>
  <c r="E348" i="69"/>
  <c r="E349" i="69"/>
  <c r="E350" i="69"/>
  <c r="E351" i="69"/>
  <c r="E352" i="69"/>
  <c r="E353" i="69"/>
  <c r="E354" i="69"/>
  <c r="E355" i="69"/>
  <c r="E356" i="69"/>
  <c r="E357" i="69"/>
  <c r="E358" i="69"/>
  <c r="E359" i="69"/>
  <c r="E360" i="69"/>
  <c r="E361" i="69"/>
  <c r="E362" i="69"/>
  <c r="E363" i="69"/>
  <c r="E364" i="69"/>
  <c r="E365" i="69"/>
  <c r="E366" i="69"/>
  <c r="E367" i="69"/>
  <c r="E368" i="69"/>
  <c r="E369" i="69"/>
  <c r="E370" i="69"/>
  <c r="E371" i="69"/>
  <c r="E372" i="69"/>
  <c r="E373" i="69"/>
  <c r="E374" i="69"/>
  <c r="E375" i="69"/>
  <c r="E376" i="69"/>
  <c r="E377" i="69"/>
  <c r="E378" i="69"/>
  <c r="E379" i="69"/>
  <c r="E380" i="69"/>
  <c r="E381" i="69"/>
  <c r="E382" i="69"/>
  <c r="E383" i="69"/>
  <c r="E384" i="69"/>
  <c r="E385" i="69"/>
  <c r="E386" i="69"/>
  <c r="E387" i="69"/>
  <c r="E388" i="69"/>
  <c r="E389" i="69"/>
  <c r="E390" i="69"/>
  <c r="E391" i="69"/>
  <c r="E392" i="69"/>
  <c r="E393" i="69"/>
  <c r="E394" i="69"/>
  <c r="E395" i="69"/>
  <c r="E396" i="69"/>
  <c r="E397" i="69"/>
  <c r="E398" i="69"/>
  <c r="E399" i="69"/>
  <c r="E400" i="69"/>
  <c r="E401" i="69"/>
  <c r="E402" i="69"/>
  <c r="E403" i="69"/>
  <c r="E404" i="69"/>
  <c r="E405" i="69"/>
  <c r="E406" i="69"/>
  <c r="E407" i="69"/>
  <c r="E408" i="69"/>
  <c r="E409" i="69"/>
  <c r="E410" i="69"/>
  <c r="E411" i="69"/>
  <c r="E412" i="69"/>
  <c r="E413" i="69"/>
  <c r="E414" i="69"/>
  <c r="E415" i="69"/>
  <c r="E416" i="69"/>
  <c r="E417" i="69"/>
  <c r="E418" i="69"/>
  <c r="E419" i="69"/>
  <c r="E420" i="69"/>
  <c r="E421" i="69"/>
  <c r="E422" i="69"/>
  <c r="E423" i="69"/>
  <c r="E424" i="69"/>
  <c r="E425" i="69"/>
  <c r="E426" i="69"/>
  <c r="E427" i="69"/>
  <c r="E428" i="69"/>
  <c r="E429" i="69"/>
  <c r="E430" i="69"/>
  <c r="E431" i="69"/>
  <c r="E432" i="69"/>
  <c r="E433" i="69"/>
  <c r="E434" i="69"/>
  <c r="E435" i="69"/>
  <c r="E436" i="69"/>
  <c r="E437" i="69"/>
  <c r="E438" i="69"/>
  <c r="E439" i="69"/>
  <c r="E440" i="69"/>
  <c r="E441" i="69"/>
  <c r="E442" i="69"/>
  <c r="E443" i="69"/>
  <c r="E444" i="69"/>
  <c r="E445" i="69"/>
  <c r="E446" i="69"/>
  <c r="E447" i="69"/>
  <c r="E448" i="69"/>
  <c r="E449" i="69"/>
  <c r="E450" i="69"/>
  <c r="E451" i="69"/>
  <c r="E452" i="69"/>
  <c r="E453" i="69"/>
  <c r="E454" i="69"/>
  <c r="E455" i="69"/>
  <c r="E456" i="69"/>
  <c r="E457" i="69"/>
  <c r="E458" i="69"/>
  <c r="E459" i="69"/>
  <c r="E460" i="69"/>
  <c r="E461" i="69"/>
  <c r="E462" i="69"/>
  <c r="E463" i="69"/>
  <c r="E464" i="69"/>
  <c r="E465" i="69"/>
  <c r="E466" i="69"/>
  <c r="E467" i="69"/>
  <c r="E468" i="69"/>
  <c r="E469" i="69"/>
  <c r="E470" i="69"/>
  <c r="E471" i="69"/>
  <c r="E472" i="69"/>
  <c r="E473" i="69"/>
  <c r="E474" i="69"/>
  <c r="E475" i="69"/>
  <c r="E476" i="69"/>
  <c r="E477" i="69"/>
  <c r="E478" i="69"/>
  <c r="E479" i="69"/>
  <c r="E480" i="69"/>
  <c r="E481" i="69"/>
  <c r="E482" i="69"/>
  <c r="E483" i="69"/>
  <c r="E484" i="69"/>
  <c r="E485" i="69"/>
  <c r="E486" i="69"/>
  <c r="E487" i="69"/>
  <c r="E488" i="69"/>
  <c r="F488" i="69" s="1"/>
  <c r="F401" i="69" l="1"/>
  <c r="F9" i="69"/>
  <c r="G509" i="69"/>
  <c r="F508" i="69"/>
  <c r="G500" i="69"/>
  <c r="F499" i="69"/>
  <c r="G499" i="69" s="1"/>
  <c r="F485" i="69"/>
  <c r="F481" i="69"/>
  <c r="F480" i="69" s="1"/>
  <c r="F469" i="69"/>
  <c r="F465" i="69"/>
  <c r="F453" i="69"/>
  <c r="F449" i="69" s="1"/>
  <c r="F417" i="69"/>
  <c r="F416" i="69" s="1"/>
  <c r="F415" i="69" s="1"/>
  <c r="F414" i="69" s="1"/>
  <c r="F413" i="69" s="1"/>
  <c r="F412" i="69" s="1"/>
  <c r="F411" i="69" s="1"/>
  <c r="F405" i="69"/>
  <c r="F389" i="69"/>
  <c r="F377" i="69"/>
  <c r="F361" i="69"/>
  <c r="F341" i="69"/>
  <c r="F205" i="69"/>
  <c r="F185" i="69"/>
  <c r="F101" i="69"/>
  <c r="F85" i="69"/>
  <c r="F69" i="69"/>
  <c r="F49" i="69"/>
  <c r="F37" i="69"/>
  <c r="F13" i="69"/>
  <c r="F476" i="69"/>
  <c r="F464" i="69"/>
  <c r="F456" i="69"/>
  <c r="F448" i="69"/>
  <c r="F447" i="69" s="1"/>
  <c r="F446" i="69" s="1"/>
  <c r="F445" i="69" s="1"/>
  <c r="F444" i="69" s="1"/>
  <c r="F443" i="69" s="1"/>
  <c r="F436" i="69"/>
  <c r="F435" i="69" s="1"/>
  <c r="F434" i="69" s="1"/>
  <c r="F433" i="69" s="1"/>
  <c r="F432" i="69" s="1"/>
  <c r="F431" i="69" s="1"/>
  <c r="F430" i="69" s="1"/>
  <c r="F429" i="69" s="1"/>
  <c r="F428" i="69"/>
  <c r="F408" i="69"/>
  <c r="F404" i="69"/>
  <c r="F400" i="69"/>
  <c r="F477" i="69"/>
  <c r="F461" i="69"/>
  <c r="F457" i="69"/>
  <c r="F409" i="69"/>
  <c r="F397" i="69"/>
  <c r="F381" i="69"/>
  <c r="F369" i="69"/>
  <c r="F365" i="69"/>
  <c r="F345" i="69"/>
  <c r="F337" i="69"/>
  <c r="F333" i="69"/>
  <c r="F301" i="69"/>
  <c r="F293" i="69"/>
  <c r="F289" i="69"/>
  <c r="F288" i="69" s="1"/>
  <c r="F281" i="69"/>
  <c r="F241" i="69"/>
  <c r="F237" i="69"/>
  <c r="F209" i="69"/>
  <c r="F208" i="69" s="1"/>
  <c r="F207" i="69" s="1"/>
  <c r="F141" i="69"/>
  <c r="F117" i="69"/>
  <c r="F89" i="69"/>
  <c r="F77" i="69"/>
  <c r="F73" i="69"/>
  <c r="F57" i="69"/>
  <c r="F41" i="69"/>
  <c r="F40" i="69" s="1"/>
  <c r="F39" i="69" s="1"/>
  <c r="F33" i="69"/>
  <c r="F29" i="69"/>
  <c r="F21" i="69"/>
  <c r="F17" i="69"/>
  <c r="F484" i="69"/>
  <c r="F468" i="69"/>
  <c r="F487" i="69"/>
  <c r="F479" i="69"/>
  <c r="F463" i="69"/>
  <c r="F455" i="69"/>
  <c r="F423" i="69"/>
  <c r="F422" i="69" s="1"/>
  <c r="F421" i="69" s="1"/>
  <c r="F420" i="69" s="1"/>
  <c r="F419" i="69" s="1"/>
  <c r="F418" i="69" s="1"/>
  <c r="F407" i="69"/>
  <c r="F403" i="69"/>
  <c r="F305" i="69"/>
  <c r="F297" i="69"/>
  <c r="F296" i="69" s="1"/>
  <c r="F295" i="69" s="1"/>
  <c r="F294" i="69" s="1"/>
  <c r="F285" i="69"/>
  <c r="F284" i="69" s="1"/>
  <c r="F277" i="69"/>
  <c r="F276" i="69" s="1"/>
  <c r="F261" i="69"/>
  <c r="F260" i="69" s="1"/>
  <c r="F259" i="69" s="1"/>
  <c r="F258" i="69" s="1"/>
  <c r="F257" i="69" s="1"/>
  <c r="F256" i="69" s="1"/>
  <c r="F255" i="69" s="1"/>
  <c r="F254" i="69" s="1"/>
  <c r="F253" i="69" s="1"/>
  <c r="F233" i="69"/>
  <c r="F201" i="69"/>
  <c r="F169" i="69"/>
  <c r="F157" i="69"/>
  <c r="F145" i="69"/>
  <c r="F144" i="69" s="1"/>
  <c r="F133" i="69"/>
  <c r="F93" i="69"/>
  <c r="F81" i="69"/>
  <c r="F53" i="69"/>
  <c r="F472" i="69"/>
  <c r="F471" i="69" s="1"/>
  <c r="F460" i="69"/>
  <c r="F483" i="69"/>
  <c r="F475" i="69"/>
  <c r="F467" i="69"/>
  <c r="F459" i="69"/>
  <c r="F451" i="69"/>
  <c r="F424" i="69" s="1"/>
  <c r="F427" i="69"/>
  <c r="F426" i="69" s="1"/>
  <c r="F425" i="69" s="1"/>
  <c r="F399" i="69"/>
  <c r="F396" i="69"/>
  <c r="F388" i="69"/>
  <c r="F384" i="69"/>
  <c r="F380" i="69"/>
  <c r="F376" i="69"/>
  <c r="F372" i="69"/>
  <c r="F371" i="69" s="1"/>
  <c r="F368" i="69"/>
  <c r="F364" i="69"/>
  <c r="F360" i="69"/>
  <c r="F359" i="69" s="1"/>
  <c r="F352" i="69"/>
  <c r="F348" i="69"/>
  <c r="F344" i="69"/>
  <c r="F340" i="69"/>
  <c r="F336" i="69"/>
  <c r="F332" i="69"/>
  <c r="F328" i="69"/>
  <c r="F316" i="69"/>
  <c r="F315" i="69" s="1"/>
  <c r="F312" i="69"/>
  <c r="F304" i="69"/>
  <c r="F303" i="69" s="1"/>
  <c r="F302" i="69" s="1"/>
  <c r="F300" i="69"/>
  <c r="F292" i="69"/>
  <c r="F280" i="69"/>
  <c r="F244" i="69"/>
  <c r="F240" i="69"/>
  <c r="F236" i="69"/>
  <c r="F232" i="69"/>
  <c r="F204" i="69"/>
  <c r="F200" i="69"/>
  <c r="F184" i="69"/>
  <c r="F183" i="69" s="1"/>
  <c r="F182" i="69" s="1"/>
  <c r="F181" i="69" s="1"/>
  <c r="F180" i="69" s="1"/>
  <c r="F172" i="69"/>
  <c r="F171" i="69" s="1"/>
  <c r="F170" i="69" s="1"/>
  <c r="F168" i="69"/>
  <c r="F167" i="69" s="1"/>
  <c r="F160" i="69"/>
  <c r="F156" i="69"/>
  <c r="F148" i="69"/>
  <c r="F140" i="69"/>
  <c r="F136" i="69"/>
  <c r="F135" i="69" s="1"/>
  <c r="F134" i="69" s="1"/>
  <c r="F132" i="69"/>
  <c r="F113" i="69" s="1"/>
  <c r="F112" i="69" s="1"/>
  <c r="F111" i="69" s="1"/>
  <c r="F110" i="69" s="1"/>
  <c r="F109" i="69" s="1"/>
  <c r="F108" i="69" s="1"/>
  <c r="F107" i="69" s="1"/>
  <c r="F106" i="69" s="1"/>
  <c r="F105" i="69" s="1"/>
  <c r="F104" i="69" s="1"/>
  <c r="F103" i="69" s="1"/>
  <c r="F102" i="69" s="1"/>
  <c r="F116" i="69"/>
  <c r="F100" i="69"/>
  <c r="F99" i="69" s="1"/>
  <c r="F98" i="69" s="1"/>
  <c r="F97" i="69" s="1"/>
  <c r="F96" i="69" s="1"/>
  <c r="F95" i="69" s="1"/>
  <c r="F92" i="69"/>
  <c r="F88" i="69"/>
  <c r="F84" i="69"/>
  <c r="F80" i="69"/>
  <c r="F76" i="69"/>
  <c r="F72" i="69"/>
  <c r="F68" i="69"/>
  <c r="F60" i="69"/>
  <c r="F56" i="69"/>
  <c r="F52" i="69"/>
  <c r="F48" i="69"/>
  <c r="F44" i="69"/>
  <c r="F43" i="69" s="1"/>
  <c r="F42" i="69" s="1"/>
  <c r="F36" i="69"/>
  <c r="F32" i="69"/>
  <c r="F28" i="69"/>
  <c r="F24" i="69"/>
  <c r="F23" i="69" s="1"/>
  <c r="F20" i="69"/>
  <c r="F16" i="69"/>
  <c r="F12" i="69"/>
  <c r="F8" i="69"/>
  <c r="F4" i="69"/>
  <c r="F363" i="69"/>
  <c r="F351" i="69"/>
  <c r="F347" i="69"/>
  <c r="F343" i="69"/>
  <c r="F339" i="69"/>
  <c r="F335" i="69"/>
  <c r="F331" i="69"/>
  <c r="F327" i="69"/>
  <c r="F326" i="69" s="1"/>
  <c r="F325" i="69" s="1"/>
  <c r="F311" i="69"/>
  <c r="F299" i="69"/>
  <c r="F291" i="69"/>
  <c r="F287" i="69"/>
  <c r="F286" i="69" s="1"/>
  <c r="F283" i="69"/>
  <c r="F279" i="69"/>
  <c r="F275" i="69"/>
  <c r="F243" i="69"/>
  <c r="F239" i="69"/>
  <c r="F235" i="69"/>
  <c r="F231" i="69"/>
  <c r="F203" i="69"/>
  <c r="F199" i="69"/>
  <c r="F179" i="69"/>
  <c r="F178" i="69" s="1"/>
  <c r="F177" i="69" s="1"/>
  <c r="F176" i="69" s="1"/>
  <c r="F175" i="69"/>
  <c r="F163" i="69"/>
  <c r="F162" i="69" s="1"/>
  <c r="F161" i="69" s="1"/>
  <c r="F159" i="69"/>
  <c r="F155" i="69"/>
  <c r="F151" i="69"/>
  <c r="F147" i="69"/>
  <c r="F146" i="69" s="1"/>
  <c r="F143" i="69"/>
  <c r="F139" i="69"/>
  <c r="F115" i="69"/>
  <c r="F91" i="69"/>
  <c r="F87" i="69"/>
  <c r="F83" i="69"/>
  <c r="F79" i="69"/>
  <c r="F75" i="69"/>
  <c r="F71" i="69"/>
  <c r="F67" i="69"/>
  <c r="F6" i="69" s="1"/>
  <c r="F5" i="69" s="1"/>
  <c r="F63" i="69"/>
  <c r="F62" i="69" s="1"/>
  <c r="F61" i="69" s="1"/>
  <c r="F59" i="69"/>
  <c r="F55" i="69"/>
  <c r="F51" i="69"/>
  <c r="F47" i="69"/>
  <c r="F46" i="69" s="1"/>
  <c r="F45" i="69" s="1"/>
  <c r="F35" i="69"/>
  <c r="F31" i="69"/>
  <c r="F27" i="69"/>
  <c r="F19" i="69"/>
  <c r="F15" i="69"/>
  <c r="F11" i="69"/>
  <c r="F7" i="69"/>
  <c r="F3" i="69"/>
  <c r="F395" i="69"/>
  <c r="F391" i="69"/>
  <c r="F387" i="69"/>
  <c r="F383" i="69"/>
  <c r="F379" i="69"/>
  <c r="F375" i="69"/>
  <c r="F367" i="69"/>
  <c r="F486" i="69"/>
  <c r="F482" i="69"/>
  <c r="F478" i="69"/>
  <c r="F474" i="69"/>
  <c r="F473" i="69" s="1"/>
  <c r="F470" i="69"/>
  <c r="F466" i="69"/>
  <c r="F462" i="69"/>
  <c r="F458" i="69"/>
  <c r="F454" i="69"/>
  <c r="F452" i="69" s="1"/>
  <c r="F450" i="69"/>
  <c r="F442" i="69"/>
  <c r="F441" i="69" s="1"/>
  <c r="F440" i="69" s="1"/>
  <c r="F439" i="69" s="1"/>
  <c r="F438" i="69" s="1"/>
  <c r="F437" i="69" s="1"/>
  <c r="F410" i="69"/>
  <c r="F406" i="69"/>
  <c r="F402" i="69"/>
  <c r="F398" i="69"/>
  <c r="F394" i="69"/>
  <c r="F393" i="69" s="1"/>
  <c r="F392" i="69" s="1"/>
  <c r="F390" i="69"/>
  <c r="F386" i="69"/>
  <c r="F385" i="69" s="1"/>
  <c r="F324" i="69" s="1"/>
  <c r="F323" i="69" s="1"/>
  <c r="F322" i="69" s="1"/>
  <c r="F321" i="69" s="1"/>
  <c r="F320" i="69" s="1"/>
  <c r="F319" i="69" s="1"/>
  <c r="F382" i="69"/>
  <c r="F378" i="69"/>
  <c r="F374" i="69"/>
  <c r="F373" i="69" s="1"/>
  <c r="F370" i="69"/>
  <c r="F366" i="69"/>
  <c r="F362" i="69"/>
  <c r="F358" i="69"/>
  <c r="F357" i="69" s="1"/>
  <c r="F356" i="69" s="1"/>
  <c r="F355" i="69" s="1"/>
  <c r="F354" i="69" s="1"/>
  <c r="F353" i="69" s="1"/>
  <c r="F350" i="69"/>
  <c r="F349" i="69" s="1"/>
  <c r="F346" i="69"/>
  <c r="F342" i="69"/>
  <c r="F338" i="69"/>
  <c r="F334" i="69"/>
  <c r="F330" i="69"/>
  <c r="F329" i="69" s="1"/>
  <c r="F318" i="69"/>
  <c r="F317" i="69" s="1"/>
  <c r="F314" i="69"/>
  <c r="F313" i="69" s="1"/>
  <c r="F310" i="69"/>
  <c r="F309" i="69" s="1"/>
  <c r="F308" i="69" s="1"/>
  <c r="F307" i="69" s="1"/>
  <c r="F306" i="69"/>
  <c r="F298" i="69"/>
  <c r="F290" i="69"/>
  <c r="F282" i="69"/>
  <c r="F278" i="69"/>
  <c r="F274" i="69"/>
  <c r="F273" i="69" s="1"/>
  <c r="F272" i="69" s="1"/>
  <c r="F271" i="69" s="1"/>
  <c r="F270" i="69"/>
  <c r="F269" i="69" s="1"/>
  <c r="F268" i="69" s="1"/>
  <c r="F267" i="69" s="1"/>
  <c r="F266" i="69"/>
  <c r="F265" i="69" s="1"/>
  <c r="F264" i="69" s="1"/>
  <c r="F263" i="69" s="1"/>
  <c r="F262" i="69"/>
  <c r="F246" i="69"/>
  <c r="F245" i="69" s="1"/>
  <c r="F242" i="69"/>
  <c r="F238" i="69"/>
  <c r="F234" i="69"/>
  <c r="F230" i="69"/>
  <c r="F229" i="69" s="1"/>
  <c r="F228" i="69" s="1"/>
  <c r="F227" i="69" s="1"/>
  <c r="F226" i="69" s="1"/>
  <c r="F225" i="69" s="1"/>
  <c r="F224" i="69" s="1"/>
  <c r="F223" i="69" s="1"/>
  <c r="F222" i="69" s="1"/>
  <c r="F221" i="69" s="1"/>
  <c r="F220" i="69" s="1"/>
  <c r="F219" i="69" s="1"/>
  <c r="F218" i="69" s="1"/>
  <c r="F206" i="69"/>
  <c r="F202" i="69"/>
  <c r="F198" i="69"/>
  <c r="F174" i="69"/>
  <c r="F173" i="69" s="1"/>
  <c r="F166" i="69"/>
  <c r="F165" i="69" s="1"/>
  <c r="F164" i="69" s="1"/>
  <c r="F158" i="69"/>
  <c r="F154" i="69"/>
  <c r="F153" i="69" s="1"/>
  <c r="F152" i="69" s="1"/>
  <c r="F150" i="69"/>
  <c r="F149" i="69" s="1"/>
  <c r="F142" i="69"/>
  <c r="F138" i="69"/>
  <c r="F137" i="69" s="1"/>
  <c r="F118" i="69"/>
  <c r="F114" i="69"/>
  <c r="F94" i="69"/>
  <c r="F90" i="69"/>
  <c r="F86" i="69"/>
  <c r="F82" i="69"/>
  <c r="F78" i="69"/>
  <c r="F74" i="69"/>
  <c r="F70" i="69"/>
  <c r="F58" i="69"/>
  <c r="F54" i="69"/>
  <c r="F50" i="69"/>
  <c r="F38" i="69"/>
  <c r="F34" i="69"/>
  <c r="F30" i="69"/>
  <c r="F26" i="69"/>
  <c r="F25" i="69" s="1"/>
  <c r="F22" i="69"/>
  <c r="F18" i="69"/>
  <c r="F14" i="69"/>
  <c r="F10" i="69"/>
  <c r="G3" i="45"/>
  <c r="G4" i="45"/>
  <c r="G5" i="45"/>
  <c r="G6" i="45"/>
  <c r="G7" i="45"/>
  <c r="G8" i="45"/>
  <c r="G9" i="45"/>
  <c r="G10" i="45"/>
  <c r="G11" i="45"/>
  <c r="G12" i="45"/>
  <c r="G13" i="45"/>
  <c r="G14" i="45"/>
  <c r="G15" i="45"/>
  <c r="G16" i="45"/>
  <c r="G17" i="45"/>
  <c r="G18" i="45"/>
  <c r="G19" i="45"/>
  <c r="G20" i="45"/>
  <c r="G21" i="45"/>
  <c r="G22" i="45"/>
  <c r="G23" i="45"/>
  <c r="G24" i="45"/>
  <c r="G25" i="45"/>
  <c r="G26" i="45"/>
  <c r="G27" i="45"/>
  <c r="G28" i="45"/>
  <c r="G29" i="45"/>
  <c r="G30" i="45"/>
  <c r="G31" i="45"/>
  <c r="G32" i="45"/>
  <c r="G33" i="45"/>
  <c r="G34" i="45"/>
  <c r="G35" i="45"/>
  <c r="G36" i="45"/>
  <c r="G37" i="45"/>
  <c r="G38" i="45"/>
  <c r="G39" i="45"/>
  <c r="G40" i="45"/>
  <c r="G41" i="45"/>
  <c r="G42" i="45"/>
  <c r="G43" i="45"/>
  <c r="G44" i="45"/>
  <c r="G45" i="45"/>
  <c r="G46" i="45"/>
  <c r="G47" i="45"/>
  <c r="G48" i="45"/>
  <c r="G49" i="45"/>
  <c r="G50" i="45"/>
  <c r="G51" i="45"/>
  <c r="G52" i="45"/>
  <c r="G53" i="45"/>
  <c r="G54" i="45"/>
  <c r="G55" i="45"/>
  <c r="G56" i="45"/>
  <c r="G57" i="45"/>
  <c r="G58" i="45"/>
  <c r="G59" i="45"/>
  <c r="G60" i="45"/>
  <c r="G61" i="45"/>
  <c r="G62" i="45"/>
  <c r="G63" i="45"/>
  <c r="G64" i="45"/>
  <c r="G65" i="45"/>
  <c r="G66" i="45"/>
  <c r="G67" i="45"/>
  <c r="G68" i="45"/>
  <c r="G69" i="45"/>
  <c r="G70" i="45"/>
  <c r="G71" i="45"/>
  <c r="G72" i="45"/>
  <c r="G73" i="45"/>
  <c r="G74" i="45"/>
  <c r="G75" i="45"/>
  <c r="G76" i="45"/>
  <c r="G77" i="45"/>
  <c r="G78" i="45"/>
  <c r="G79" i="45"/>
  <c r="G80" i="45"/>
  <c r="G81" i="45"/>
  <c r="G82" i="45"/>
  <c r="G83" i="45"/>
  <c r="G84" i="45"/>
  <c r="G85" i="45"/>
  <c r="G86" i="45"/>
  <c r="G87" i="45"/>
  <c r="G88" i="45"/>
  <c r="G89" i="45"/>
  <c r="G90" i="45"/>
  <c r="G91" i="45"/>
  <c r="G92" i="45"/>
  <c r="G93" i="45"/>
  <c r="G94" i="45"/>
  <c r="G95" i="45"/>
  <c r="G96" i="45"/>
  <c r="G97" i="45"/>
  <c r="G98" i="45"/>
  <c r="G99" i="45"/>
  <c r="G100" i="45"/>
  <c r="G101" i="45"/>
  <c r="G102" i="45"/>
  <c r="G103" i="45"/>
  <c r="G104" i="45"/>
  <c r="G105" i="45"/>
  <c r="G106" i="45"/>
  <c r="G107" i="45"/>
  <c r="G108" i="45"/>
  <c r="G109" i="45"/>
  <c r="G110" i="45"/>
  <c r="G111" i="45"/>
  <c r="G112" i="45"/>
  <c r="G113" i="45"/>
  <c r="G114" i="45"/>
  <c r="G115" i="45"/>
  <c r="G116" i="45"/>
  <c r="G117" i="45"/>
  <c r="G118" i="45"/>
  <c r="G119" i="45"/>
  <c r="G120" i="45"/>
  <c r="G121" i="45"/>
  <c r="G122" i="45"/>
  <c r="G123" i="45"/>
  <c r="G124" i="45"/>
  <c r="G125" i="45"/>
  <c r="G126" i="45"/>
  <c r="G127" i="45"/>
  <c r="G128" i="45"/>
  <c r="G129" i="45"/>
  <c r="G130" i="45"/>
  <c r="G131" i="45"/>
  <c r="G132" i="45"/>
  <c r="G133" i="45"/>
  <c r="G134" i="45"/>
  <c r="G135" i="45"/>
  <c r="G136" i="45"/>
  <c r="G137" i="45"/>
  <c r="G138" i="45"/>
  <c r="G139" i="45"/>
  <c r="G140" i="45"/>
  <c r="G141" i="45"/>
  <c r="G2" i="45"/>
  <c r="F66" i="69" l="1"/>
  <c r="F65" i="69" s="1"/>
  <c r="F64" i="69" s="1"/>
  <c r="F131" i="69"/>
  <c r="F130" i="69" s="1"/>
  <c r="F129" i="69" s="1"/>
  <c r="F128" i="69" s="1"/>
  <c r="F127" i="69" s="1"/>
  <c r="F126" i="69" s="1"/>
  <c r="F125" i="69" s="1"/>
  <c r="F124" i="69" s="1"/>
  <c r="F123" i="69" s="1"/>
  <c r="F122" i="69" s="1"/>
  <c r="F121" i="69" s="1"/>
  <c r="F120" i="69" s="1"/>
  <c r="F119" i="69" s="1"/>
  <c r="G508" i="69"/>
  <c r="F507" i="69"/>
  <c r="F252" i="69"/>
  <c r="F251" i="69" s="1"/>
  <c r="F250" i="69" s="1"/>
  <c r="F249" i="69" s="1"/>
  <c r="F248" i="69" s="1"/>
  <c r="F247" i="69" s="1"/>
  <c r="F217" i="69"/>
  <c r="F216" i="69" s="1"/>
  <c r="F215" i="69" s="1"/>
  <c r="F214" i="69" s="1"/>
  <c r="F213" i="69" s="1"/>
  <c r="F212" i="69" s="1"/>
  <c r="F211" i="69" s="1"/>
  <c r="F210" i="69" s="1"/>
  <c r="F197" i="69"/>
  <c r="F196" i="69" s="1"/>
  <c r="F195" i="69" s="1"/>
  <c r="F194" i="69" s="1"/>
  <c r="F193" i="69" s="1"/>
  <c r="F192" i="69" s="1"/>
  <c r="F191" i="69" s="1"/>
  <c r="F190" i="69" s="1"/>
  <c r="F189" i="69" s="1"/>
  <c r="F188" i="69" s="1"/>
  <c r="F187" i="69" s="1"/>
  <c r="F186" i="69" s="1"/>
  <c r="E716" i="68"/>
  <c r="E717" i="68"/>
  <c r="G488" i="69"/>
  <c r="G507" i="69" l="1"/>
  <c r="F506" i="69"/>
  <c r="G487" i="69"/>
  <c r="E710" i="68"/>
  <c r="E715" i="68"/>
  <c r="E711" i="68"/>
  <c r="E707" i="68"/>
  <c r="E703" i="68"/>
  <c r="E709" i="68"/>
  <c r="E705" i="68"/>
  <c r="E701" i="68"/>
  <c r="E712" i="68"/>
  <c r="E708" i="68"/>
  <c r="E704" i="68"/>
  <c r="E714" i="68"/>
  <c r="E706" i="68"/>
  <c r="E713" i="68"/>
  <c r="E702" i="68"/>
  <c r="G506" i="69" l="1"/>
  <c r="F505" i="69"/>
  <c r="G486" i="69"/>
  <c r="E696" i="68"/>
  <c r="E695" i="68" s="1"/>
  <c r="E698" i="68"/>
  <c r="E697" i="68" s="1"/>
  <c r="E688" i="68"/>
  <c r="E687" i="68" s="1"/>
  <c r="E682" i="68"/>
  <c r="E681" i="68" s="1"/>
  <c r="E677" i="68" s="1"/>
  <c r="E676" i="68" s="1"/>
  <c r="E694" i="68"/>
  <c r="E693" i="68" s="1"/>
  <c r="E535" i="68" s="1"/>
  <c r="G535" i="68" s="1"/>
  <c r="E686" i="68"/>
  <c r="E685" i="68" s="1"/>
  <c r="E692" i="68"/>
  <c r="E691" i="68" s="1"/>
  <c r="E700" i="68"/>
  <c r="E699" i="68" s="1"/>
  <c r="E690" i="68"/>
  <c r="E689" i="68" s="1"/>
  <c r="E678" i="68"/>
  <c r="G678" i="68" s="1"/>
  <c r="E684" i="68"/>
  <c r="E680" i="68" s="1"/>
  <c r="E674" i="68" s="1"/>
  <c r="E683" i="68"/>
  <c r="G683" i="68" s="1"/>
  <c r="E158" i="68"/>
  <c r="G158" i="68" s="1"/>
  <c r="E670" i="68"/>
  <c r="E669" i="68" s="1"/>
  <c r="E668" i="68" s="1"/>
  <c r="E667" i="68" s="1"/>
  <c r="E666" i="68" s="1"/>
  <c r="E665" i="68" s="1"/>
  <c r="E664" i="68" s="1"/>
  <c r="E663" i="68" s="1"/>
  <c r="E662" i="68" s="1"/>
  <c r="E661" i="68" s="1"/>
  <c r="E660" i="68" s="1"/>
  <c r="E659" i="68" s="1"/>
  <c r="E658" i="68" s="1"/>
  <c r="E657" i="68" s="1"/>
  <c r="E656" i="68" s="1"/>
  <c r="E655" i="68" s="1"/>
  <c r="E654" i="68" s="1"/>
  <c r="E653" i="68" s="1"/>
  <c r="E652" i="68" s="1"/>
  <c r="E651" i="68" s="1"/>
  <c r="E650" i="68" s="1"/>
  <c r="E649" i="68" s="1"/>
  <c r="E648" i="68"/>
  <c r="G648" i="68" s="1"/>
  <c r="E584" i="68"/>
  <c r="G584" i="68" s="1"/>
  <c r="E534" i="68"/>
  <c r="G534" i="68" s="1"/>
  <c r="E510" i="68"/>
  <c r="G510" i="68" s="1"/>
  <c r="E354" i="68"/>
  <c r="G354" i="68" s="1"/>
  <c r="E559" i="68"/>
  <c r="G559" i="68" s="1"/>
  <c r="E551" i="68"/>
  <c r="G551" i="68" s="1"/>
  <c r="E543" i="68"/>
  <c r="G543" i="68" s="1"/>
  <c r="E602" i="68"/>
  <c r="E601" i="68" s="1"/>
  <c r="G601" i="68" s="1"/>
  <c r="E573" i="68"/>
  <c r="G573" i="68" s="1"/>
  <c r="E565" i="68"/>
  <c r="E564" i="68" s="1"/>
  <c r="G564" i="68" s="1"/>
  <c r="E550" i="68"/>
  <c r="G550" i="68" s="1"/>
  <c r="E546" i="68"/>
  <c r="G546" i="68" s="1"/>
  <c r="E542" i="68"/>
  <c r="G542" i="68" s="1"/>
  <c r="E538" i="68"/>
  <c r="G538" i="68" s="1"/>
  <c r="E530" i="68"/>
  <c r="G530" i="68" s="1"/>
  <c r="E522" i="68"/>
  <c r="G522" i="68" s="1"/>
  <c r="E498" i="68"/>
  <c r="G498" i="68" s="1"/>
  <c r="E466" i="68"/>
  <c r="G466" i="68" s="1"/>
  <c r="E450" i="68"/>
  <c r="E449" i="68" s="1"/>
  <c r="E445" i="68"/>
  <c r="G445" i="68" s="1"/>
  <c r="E437" i="68"/>
  <c r="G437" i="68" s="1"/>
  <c r="E430" i="68"/>
  <c r="G430" i="68" s="1"/>
  <c r="E426" i="68"/>
  <c r="G426" i="68" s="1"/>
  <c r="E421" i="68"/>
  <c r="G421" i="68" s="1"/>
  <c r="E418" i="68"/>
  <c r="G418" i="68" s="1"/>
  <c r="E413" i="68"/>
  <c r="G413" i="68" s="1"/>
  <c r="E406" i="68"/>
  <c r="G406" i="68" s="1"/>
  <c r="E398" i="68"/>
  <c r="G398" i="68" s="1"/>
  <c r="E366" i="68"/>
  <c r="G366" i="68" s="1"/>
  <c r="E350" i="68"/>
  <c r="G350" i="68" s="1"/>
  <c r="E286" i="68"/>
  <c r="G286" i="68" s="1"/>
  <c r="E254" i="68"/>
  <c r="G254" i="68" s="1"/>
  <c r="E249" i="68"/>
  <c r="G249" i="68" s="1"/>
  <c r="E238" i="68"/>
  <c r="G238" i="68" s="1"/>
  <c r="E218" i="68"/>
  <c r="E210" i="68"/>
  <c r="G210" i="68" s="1"/>
  <c r="E114" i="68"/>
  <c r="G114" i="68" s="1"/>
  <c r="E86" i="68"/>
  <c r="G86" i="68" s="1"/>
  <c r="E78" i="68"/>
  <c r="G78" i="68" s="1"/>
  <c r="E70" i="68"/>
  <c r="G70" i="68" s="1"/>
  <c r="E50" i="68"/>
  <c r="G50" i="68" s="1"/>
  <c r="E26" i="68"/>
  <c r="G26" i="68" s="1"/>
  <c r="E436" i="68"/>
  <c r="G436" i="68" s="1"/>
  <c r="E673" i="68"/>
  <c r="G673" i="68" s="1"/>
  <c r="E633" i="68"/>
  <c r="E632" i="68" s="1"/>
  <c r="E631" i="68" s="1"/>
  <c r="E630" i="68" s="1"/>
  <c r="E629" i="68" s="1"/>
  <c r="E628" i="68" s="1"/>
  <c r="E553" i="68"/>
  <c r="E518" i="68" s="1"/>
  <c r="E549" i="68"/>
  <c r="G549" i="68" s="1"/>
  <c r="E545" i="68"/>
  <c r="G545" i="68" s="1"/>
  <c r="E541" i="68"/>
  <c r="E540" i="68" s="1"/>
  <c r="G540" i="68" s="1"/>
  <c r="E490" i="68"/>
  <c r="G490" i="68" s="1"/>
  <c r="E458" i="68"/>
  <c r="E346" i="68"/>
  <c r="G346" i="68" s="1"/>
  <c r="E338" i="68"/>
  <c r="G338" i="68" s="1"/>
  <c r="E330" i="68"/>
  <c r="G330" i="68" s="1"/>
  <c r="E242" i="68"/>
  <c r="G242" i="68" s="1"/>
  <c r="E222" i="68"/>
  <c r="G222" i="68" s="1"/>
  <c r="E194" i="68"/>
  <c r="E182" i="68"/>
  <c r="G182" i="68" s="1"/>
  <c r="E174" i="68"/>
  <c r="G174" i="68" s="1"/>
  <c r="E170" i="68"/>
  <c r="E162" i="68"/>
  <c r="G162" i="68" s="1"/>
  <c r="E138" i="68"/>
  <c r="G138" i="68" s="1"/>
  <c r="E672" i="68"/>
  <c r="G672" i="68" s="1"/>
  <c r="E552" i="68"/>
  <c r="G552" i="68" s="1"/>
  <c r="E548" i="68"/>
  <c r="G548" i="68" s="1"/>
  <c r="E544" i="68"/>
  <c r="G544" i="68" s="1"/>
  <c r="E536" i="68"/>
  <c r="G536" i="68" s="1"/>
  <c r="E532" i="68"/>
  <c r="G532" i="68" s="1"/>
  <c r="E528" i="68"/>
  <c r="G528" i="68" s="1"/>
  <c r="E440" i="68"/>
  <c r="G440" i="68" s="1"/>
  <c r="E432" i="68"/>
  <c r="G432" i="68" s="1"/>
  <c r="E416" i="68"/>
  <c r="G416" i="68" s="1"/>
  <c r="E400" i="68"/>
  <c r="G400" i="68" s="1"/>
  <c r="E396" i="68"/>
  <c r="E378" i="68" s="1"/>
  <c r="G378" i="68" s="1"/>
  <c r="E348" i="68"/>
  <c r="G348" i="68" s="1"/>
  <c r="E344" i="68"/>
  <c r="G344" i="68" s="1"/>
  <c r="E332" i="68"/>
  <c r="G332" i="68" s="1"/>
  <c r="E300" i="68"/>
  <c r="G300" i="68" s="1"/>
  <c r="E280" i="68"/>
  <c r="G280" i="68" s="1"/>
  <c r="E420" i="68"/>
  <c r="G420" i="68" s="1"/>
  <c r="E641" i="68"/>
  <c r="E640" i="68" s="1"/>
  <c r="E639" i="68" s="1"/>
  <c r="E638" i="68" s="1"/>
  <c r="E637" i="68" s="1"/>
  <c r="E636" i="68" s="1"/>
  <c r="E635" i="68" s="1"/>
  <c r="E634" i="68" s="1"/>
  <c r="E679" i="68"/>
  <c r="E675" i="68" s="1"/>
  <c r="E671" i="68" s="1"/>
  <c r="E647" i="68"/>
  <c r="E646" i="68" s="1"/>
  <c r="E645" i="68" s="1"/>
  <c r="E644" i="68" s="1"/>
  <c r="E643" i="68" s="1"/>
  <c r="E642" i="68" s="1"/>
  <c r="E627" i="68"/>
  <c r="E626" i="68" s="1"/>
  <c r="E625" i="68" s="1"/>
  <c r="E624" i="68" s="1"/>
  <c r="E623" i="68" s="1"/>
  <c r="E622" i="68" s="1"/>
  <c r="E621" i="68" s="1"/>
  <c r="E620" i="68" s="1"/>
  <c r="E619" i="68" s="1"/>
  <c r="E618" i="68" s="1"/>
  <c r="E617" i="68" s="1"/>
  <c r="E616" i="68" s="1"/>
  <c r="E615" i="68"/>
  <c r="E614" i="68" s="1"/>
  <c r="E613" i="68" s="1"/>
  <c r="E612" i="68" s="1"/>
  <c r="E611" i="68"/>
  <c r="G611" i="68" s="1"/>
  <c r="E579" i="68"/>
  <c r="E578" i="68" s="1"/>
  <c r="E577" i="68" s="1"/>
  <c r="E555" i="68"/>
  <c r="G555" i="68" s="1"/>
  <c r="E539" i="68"/>
  <c r="G539" i="68" s="1"/>
  <c r="E531" i="68"/>
  <c r="G531" i="68" s="1"/>
  <c r="E523" i="68"/>
  <c r="G523" i="68" s="1"/>
  <c r="E519" i="68"/>
  <c r="G519" i="68" s="1"/>
  <c r="E515" i="68"/>
  <c r="G515" i="68" s="1"/>
  <c r="E511" i="68"/>
  <c r="G511" i="68" s="1"/>
  <c r="E507" i="68"/>
  <c r="E506" i="68" s="1"/>
  <c r="G506" i="68" s="1"/>
  <c r="E503" i="68"/>
  <c r="G503" i="68" s="1"/>
  <c r="E483" i="68"/>
  <c r="E482" i="68" s="1"/>
  <c r="G482" i="68" s="1"/>
  <c r="E475" i="68"/>
  <c r="G475" i="68" s="1"/>
  <c r="E471" i="68"/>
  <c r="G471" i="68" s="1"/>
  <c r="E459" i="68"/>
  <c r="G459" i="68" s="1"/>
  <c r="E439" i="68"/>
  <c r="G439" i="68" s="1"/>
  <c r="E435" i="68"/>
  <c r="G435" i="68" s="1"/>
  <c r="E431" i="68"/>
  <c r="G431" i="68" s="1"/>
  <c r="E427" i="68"/>
  <c r="G427" i="68" s="1"/>
  <c r="E423" i="68"/>
  <c r="G423" i="68" s="1"/>
  <c r="E415" i="68"/>
  <c r="G415" i="68" s="1"/>
  <c r="E407" i="68"/>
  <c r="G407" i="68" s="1"/>
  <c r="E391" i="68"/>
  <c r="G391" i="68" s="1"/>
  <c r="E363" i="68"/>
  <c r="G363" i="68" s="1"/>
  <c r="E355" i="68"/>
  <c r="G355" i="68" s="1"/>
  <c r="E351" i="68"/>
  <c r="G351" i="68" s="1"/>
  <c r="E339" i="68"/>
  <c r="G339" i="68" s="1"/>
  <c r="E331" i="68"/>
  <c r="G331" i="68" s="1"/>
  <c r="E323" i="68"/>
  <c r="G323" i="68" s="1"/>
  <c r="E319" i="68"/>
  <c r="G319" i="68" s="1"/>
  <c r="E307" i="68"/>
  <c r="G307" i="68" s="1"/>
  <c r="E295" i="68"/>
  <c r="G295" i="68" s="1"/>
  <c r="E291" i="68"/>
  <c r="G291" i="68" s="1"/>
  <c r="E283" i="68"/>
  <c r="G283" i="68" s="1"/>
  <c r="E279" i="68"/>
  <c r="G279" i="68" s="1"/>
  <c r="E243" i="68"/>
  <c r="G243" i="68" s="1"/>
  <c r="E231" i="68"/>
  <c r="G231" i="68" s="1"/>
  <c r="E223" i="68"/>
  <c r="G223" i="68" s="1"/>
  <c r="E215" i="68"/>
  <c r="G215" i="68" s="1"/>
  <c r="E195" i="68"/>
  <c r="G195" i="68" s="1"/>
  <c r="E187" i="68"/>
  <c r="G187" i="68" s="1"/>
  <c r="E183" i="68"/>
  <c r="G183" i="68" s="1"/>
  <c r="E175" i="68"/>
  <c r="G175" i="68" s="1"/>
  <c r="E266" i="68"/>
  <c r="G266" i="68" s="1"/>
  <c r="E444" i="68"/>
  <c r="G444" i="68" s="1"/>
  <c r="E412" i="68"/>
  <c r="E537" i="68"/>
  <c r="G537" i="68" s="1"/>
  <c r="E533" i="68"/>
  <c r="G533" i="68" s="1"/>
  <c r="E529" i="68"/>
  <c r="G529" i="68" s="1"/>
  <c r="E525" i="68"/>
  <c r="G525" i="68" s="1"/>
  <c r="E521" i="68"/>
  <c r="G521" i="68" s="1"/>
  <c r="E517" i="68"/>
  <c r="G517" i="68" s="1"/>
  <c r="E509" i="68"/>
  <c r="G509" i="68" s="1"/>
  <c r="E505" i="68"/>
  <c r="G505" i="68" s="1"/>
  <c r="E489" i="68"/>
  <c r="G489" i="68" s="1"/>
  <c r="E485" i="68"/>
  <c r="G485" i="68" s="1"/>
  <c r="E477" i="68"/>
  <c r="G477" i="68" s="1"/>
  <c r="E473" i="68"/>
  <c r="G473" i="68" s="1"/>
  <c r="E469" i="68"/>
  <c r="G469" i="68" s="1"/>
  <c r="E457" i="68"/>
  <c r="G457" i="68" s="1"/>
  <c r="E397" i="68"/>
  <c r="G397" i="68" s="1"/>
  <c r="E389" i="68"/>
  <c r="G389" i="68" s="1"/>
  <c r="E385" i="68"/>
  <c r="G385" i="68" s="1"/>
  <c r="E373" i="68"/>
  <c r="G373" i="68" s="1"/>
  <c r="E365" i="68"/>
  <c r="G365" i="68" s="1"/>
  <c r="E361" i="68"/>
  <c r="G361" i="68" s="1"/>
  <c r="E357" i="68"/>
  <c r="G357" i="68" s="1"/>
  <c r="E353" i="68"/>
  <c r="G353" i="68" s="1"/>
  <c r="E253" i="68"/>
  <c r="G253" i="68" s="1"/>
  <c r="E524" i="68"/>
  <c r="G524" i="68" s="1"/>
  <c r="E520" i="68"/>
  <c r="G520" i="68" s="1"/>
  <c r="E508" i="68"/>
  <c r="G508" i="68" s="1"/>
  <c r="E504" i="68"/>
  <c r="G504" i="68" s="1"/>
  <c r="E500" i="68"/>
  <c r="G500" i="68" s="1"/>
  <c r="E496" i="68"/>
  <c r="G496" i="68" s="1"/>
  <c r="E492" i="68"/>
  <c r="G492" i="68" s="1"/>
  <c r="E488" i="68"/>
  <c r="G488" i="68" s="1"/>
  <c r="E484" i="68"/>
  <c r="G484" i="68" s="1"/>
  <c r="E472" i="68"/>
  <c r="G472" i="68" s="1"/>
  <c r="E468" i="68"/>
  <c r="G468" i="68" s="1"/>
  <c r="E464" i="68"/>
  <c r="G464" i="68" s="1"/>
  <c r="E460" i="68"/>
  <c r="G460" i="68" s="1"/>
  <c r="E448" i="68"/>
  <c r="E388" i="68"/>
  <c r="G388" i="68" s="1"/>
  <c r="E364" i="68"/>
  <c r="G364" i="68" s="1"/>
  <c r="E360" i="68"/>
  <c r="G360" i="68" s="1"/>
  <c r="E340" i="68"/>
  <c r="G340" i="68" s="1"/>
  <c r="E324" i="68"/>
  <c r="G324" i="68" s="1"/>
  <c r="E304" i="68"/>
  <c r="G304" i="68" s="1"/>
  <c r="E292" i="68"/>
  <c r="G292" i="68" s="1"/>
  <c r="E276" i="68"/>
  <c r="G276" i="68" s="1"/>
  <c r="E147" i="68"/>
  <c r="G147" i="68" s="1"/>
  <c r="E143" i="68"/>
  <c r="G143" i="68" s="1"/>
  <c r="E123" i="68"/>
  <c r="G123" i="68" s="1"/>
  <c r="E115" i="68"/>
  <c r="G115" i="68" s="1"/>
  <c r="E91" i="68"/>
  <c r="G91" i="68" s="1"/>
  <c r="E87" i="68"/>
  <c r="G87" i="68" s="1"/>
  <c r="E47" i="68"/>
  <c r="G47" i="68" s="1"/>
  <c r="E35" i="68"/>
  <c r="G35" i="68" s="1"/>
  <c r="E345" i="68"/>
  <c r="G345" i="68" s="1"/>
  <c r="E341" i="68"/>
  <c r="G341" i="68" s="1"/>
  <c r="E337" i="68"/>
  <c r="G337" i="68" s="1"/>
  <c r="E325" i="68"/>
  <c r="G325" i="68" s="1"/>
  <c r="E317" i="68"/>
  <c r="G317" i="68" s="1"/>
  <c r="E313" i="68"/>
  <c r="G313" i="68" s="1"/>
  <c r="E305" i="68"/>
  <c r="G305" i="68" s="1"/>
  <c r="E301" i="68"/>
  <c r="E297" i="68"/>
  <c r="G297" i="68" s="1"/>
  <c r="E289" i="68"/>
  <c r="G289" i="68" s="1"/>
  <c r="E285" i="68"/>
  <c r="G285" i="68" s="1"/>
  <c r="E277" i="68"/>
  <c r="G277" i="68" s="1"/>
  <c r="E273" i="68"/>
  <c r="G273" i="68" s="1"/>
  <c r="E245" i="68"/>
  <c r="G245" i="68" s="1"/>
  <c r="E237" i="68"/>
  <c r="E229" i="68"/>
  <c r="E193" i="68"/>
  <c r="G193" i="68" s="1"/>
  <c r="E181" i="68"/>
  <c r="G181" i="68" s="1"/>
  <c r="E173" i="68"/>
  <c r="G173" i="68" s="1"/>
  <c r="E169" i="68"/>
  <c r="G169" i="68" s="1"/>
  <c r="E165" i="68"/>
  <c r="G165" i="68" s="1"/>
  <c r="E157" i="68"/>
  <c r="G157" i="68" s="1"/>
  <c r="E133" i="68"/>
  <c r="E109" i="68"/>
  <c r="G109" i="68" s="1"/>
  <c r="E101" i="68"/>
  <c r="G101" i="68" s="1"/>
  <c r="E77" i="68"/>
  <c r="E76" i="68" s="1"/>
  <c r="E65" i="68"/>
  <c r="G65" i="68" s="1"/>
  <c r="E49" i="68"/>
  <c r="G49" i="68" s="1"/>
  <c r="E33" i="68"/>
  <c r="G33" i="68" s="1"/>
  <c r="E25" i="68"/>
  <c r="E264" i="68"/>
  <c r="G264" i="68" s="1"/>
  <c r="E252" i="68"/>
  <c r="G252" i="68" s="1"/>
  <c r="E248" i="68"/>
  <c r="G248" i="68" s="1"/>
  <c r="E196" i="68"/>
  <c r="G196" i="68" s="1"/>
  <c r="E192" i="68"/>
  <c r="G192" i="68" s="1"/>
  <c r="E188" i="68"/>
  <c r="E180" i="68"/>
  <c r="E176" i="68"/>
  <c r="E168" i="68"/>
  <c r="G168" i="68" s="1"/>
  <c r="E160" i="68"/>
  <c r="E156" i="68"/>
  <c r="G156" i="68" s="1"/>
  <c r="E148" i="68"/>
  <c r="G148" i="68" s="1"/>
  <c r="E132" i="68"/>
  <c r="G132" i="68" s="1"/>
  <c r="E128" i="68"/>
  <c r="E124" i="68"/>
  <c r="G124" i="68" s="1"/>
  <c r="E104" i="68"/>
  <c r="G104" i="68" s="1"/>
  <c r="E100" i="68"/>
  <c r="G100" i="68" s="1"/>
  <c r="E60" i="68"/>
  <c r="G60" i="68" s="1"/>
  <c r="E48" i="68"/>
  <c r="G48" i="68" s="1"/>
  <c r="E24" i="68"/>
  <c r="G684" i="68"/>
  <c r="G670" i="68"/>
  <c r="G602" i="68"/>
  <c r="G458" i="68"/>
  <c r="G218" i="68"/>
  <c r="G170" i="68"/>
  <c r="G578" i="68" l="1"/>
  <c r="G553" i="68"/>
  <c r="E411" i="68"/>
  <c r="E386" i="68" s="1"/>
  <c r="G386" i="68" s="1"/>
  <c r="G565" i="68"/>
  <c r="E516" i="68"/>
  <c r="G516" i="68" s="1"/>
  <c r="E527" i="68"/>
  <c r="E465" i="68"/>
  <c r="G465" i="68" s="1"/>
  <c r="E502" i="68"/>
  <c r="G502" i="68" s="1"/>
  <c r="G579" i="68"/>
  <c r="E572" i="68"/>
  <c r="G572" i="68" s="1"/>
  <c r="E563" i="68"/>
  <c r="E405" i="68"/>
  <c r="G405" i="68" s="1"/>
  <c r="E558" i="68"/>
  <c r="E399" i="68"/>
  <c r="G399" i="68" s="1"/>
  <c r="G527" i="68"/>
  <c r="G25" i="68"/>
  <c r="E19" i="68"/>
  <c r="G133" i="68"/>
  <c r="E119" i="68"/>
  <c r="G24" i="68"/>
  <c r="E17" i="68"/>
  <c r="G17" i="68" s="1"/>
  <c r="G128" i="68"/>
  <c r="E108" i="68"/>
  <c r="G176" i="68"/>
  <c r="E98" i="68"/>
  <c r="G98" i="68" s="1"/>
  <c r="G229" i="68"/>
  <c r="E207" i="68"/>
  <c r="E206" i="68" s="1"/>
  <c r="G206" i="68" s="1"/>
  <c r="G301" i="68"/>
  <c r="E278" i="68"/>
  <c r="G278" i="68" s="1"/>
  <c r="G518" i="68"/>
  <c r="E494" i="68"/>
  <c r="G160" i="68"/>
  <c r="E141" i="68"/>
  <c r="G180" i="68"/>
  <c r="E159" i="68"/>
  <c r="G577" i="68"/>
  <c r="E576" i="68"/>
  <c r="E274" i="68"/>
  <c r="E326" i="68"/>
  <c r="E554" i="68"/>
  <c r="G554" i="68" s="1"/>
  <c r="E95" i="68"/>
  <c r="G95" i="68" s="1"/>
  <c r="E127" i="68"/>
  <c r="E493" i="68"/>
  <c r="G493" i="68" s="1"/>
  <c r="E263" i="68"/>
  <c r="E262" i="68" s="1"/>
  <c r="E261" i="68" s="1"/>
  <c r="G261" i="68" s="1"/>
  <c r="E491" i="68"/>
  <c r="G491" i="68" s="1"/>
  <c r="E410" i="68"/>
  <c r="E14" i="68"/>
  <c r="G14" i="68" s="1"/>
  <c r="E284" i="68"/>
  <c r="E306" i="68"/>
  <c r="G306" i="68" s="1"/>
  <c r="E382" i="68"/>
  <c r="E446" i="68"/>
  <c r="E514" i="68"/>
  <c r="G514" i="68" s="1"/>
  <c r="E370" i="68"/>
  <c r="E486" i="68"/>
  <c r="E163" i="68"/>
  <c r="E497" i="68"/>
  <c r="E513" i="68"/>
  <c r="G513" i="68" s="1"/>
  <c r="E251" i="68"/>
  <c r="G251" i="68" s="1"/>
  <c r="E463" i="68"/>
  <c r="E462" i="68" s="1"/>
  <c r="E461" i="68" s="1"/>
  <c r="G461" i="68" s="1"/>
  <c r="E499" i="68"/>
  <c r="E583" i="68"/>
  <c r="E154" i="68"/>
  <c r="E34" i="68"/>
  <c r="E90" i="68"/>
  <c r="G90" i="68" s="1"/>
  <c r="E310" i="68"/>
  <c r="G310" i="68" s="1"/>
  <c r="E441" i="68"/>
  <c r="G441" i="68" s="1"/>
  <c r="E610" i="68"/>
  <c r="E609" i="68" s="1"/>
  <c r="E608" i="68" s="1"/>
  <c r="E607" i="68" s="1"/>
  <c r="E606" i="68" s="1"/>
  <c r="E605" i="68" s="1"/>
  <c r="E604" i="68" s="1"/>
  <c r="E603" i="68" s="1"/>
  <c r="E600" i="68"/>
  <c r="E97" i="68"/>
  <c r="E167" i="68"/>
  <c r="G167" i="68" s="1"/>
  <c r="E480" i="68"/>
  <c r="E512" i="68"/>
  <c r="G512" i="68" s="1"/>
  <c r="E255" i="68"/>
  <c r="E275" i="68"/>
  <c r="G275" i="68" s="1"/>
  <c r="E390" i="68"/>
  <c r="G390" i="68" s="1"/>
  <c r="E474" i="68"/>
  <c r="E318" i="68"/>
  <c r="G318" i="68" s="1"/>
  <c r="E434" i="68"/>
  <c r="E442" i="68"/>
  <c r="E247" i="68"/>
  <c r="G507" i="68"/>
  <c r="G682" i="68"/>
  <c r="G505" i="69"/>
  <c r="F504" i="69"/>
  <c r="G541" i="68"/>
  <c r="G483" i="68"/>
  <c r="E495" i="68"/>
  <c r="E470" i="68"/>
  <c r="G470" i="68" s="1"/>
  <c r="G485" i="69"/>
  <c r="E547" i="68"/>
  <c r="G448" i="68"/>
  <c r="G262" i="68"/>
  <c r="G669" i="68"/>
  <c r="G627" i="68"/>
  <c r="G633" i="68"/>
  <c r="G396" i="68"/>
  <c r="G411" i="68"/>
  <c r="G412" i="68"/>
  <c r="G679" i="68"/>
  <c r="G647" i="68"/>
  <c r="G188" i="68"/>
  <c r="G194" i="68"/>
  <c r="G76" i="68"/>
  <c r="G77" i="68"/>
  <c r="G237" i="68"/>
  <c r="G641" i="68"/>
  <c r="G674" i="68"/>
  <c r="G680" i="68"/>
  <c r="G449" i="68"/>
  <c r="G450" i="68"/>
  <c r="G615" i="68"/>
  <c r="E384" i="68" l="1"/>
  <c r="G384" i="68" s="1"/>
  <c r="G263" i="68"/>
  <c r="E571" i="68"/>
  <c r="G571" i="68" s="1"/>
  <c r="G610" i="68"/>
  <c r="G207" i="68"/>
  <c r="G462" i="68"/>
  <c r="E570" i="68"/>
  <c r="E569" i="68" s="1"/>
  <c r="E562" i="68"/>
  <c r="G563" i="68"/>
  <c r="E557" i="68"/>
  <c r="G558" i="68"/>
  <c r="G154" i="68"/>
  <c r="E135" i="68"/>
  <c r="G163" i="68"/>
  <c r="E155" i="68"/>
  <c r="G576" i="68"/>
  <c r="E575" i="68"/>
  <c r="G159" i="68"/>
  <c r="E125" i="68"/>
  <c r="G125" i="68" s="1"/>
  <c r="G119" i="68"/>
  <c r="E81" i="68"/>
  <c r="G255" i="68"/>
  <c r="E233" i="68"/>
  <c r="G495" i="68"/>
  <c r="E487" i="68"/>
  <c r="G247" i="68"/>
  <c r="E149" i="68"/>
  <c r="G474" i="68"/>
  <c r="E451" i="68"/>
  <c r="G97" i="68"/>
  <c r="E85" i="68"/>
  <c r="E241" i="68"/>
  <c r="G284" i="68"/>
  <c r="G547" i="68"/>
  <c r="E526" i="68"/>
  <c r="G480" i="68"/>
  <c r="E453" i="68"/>
  <c r="G600" i="68"/>
  <c r="E599" i="68"/>
  <c r="G583" i="68"/>
  <c r="E582" i="68"/>
  <c r="E467" i="68"/>
  <c r="G486" i="68"/>
  <c r="E425" i="68"/>
  <c r="G446" i="68"/>
  <c r="G326" i="68"/>
  <c r="E321" i="68"/>
  <c r="G321" i="68" s="1"/>
  <c r="G141" i="68"/>
  <c r="E120" i="68"/>
  <c r="E478" i="68"/>
  <c r="G494" i="68"/>
  <c r="G108" i="68"/>
  <c r="E67" i="68"/>
  <c r="G19" i="68"/>
  <c r="E18" i="68"/>
  <c r="G18" i="68" s="1"/>
  <c r="E347" i="68"/>
  <c r="G442" i="68"/>
  <c r="G463" i="68"/>
  <c r="G434" i="68"/>
  <c r="E417" i="68"/>
  <c r="G603" i="68"/>
  <c r="E199" i="68"/>
  <c r="G34" i="68"/>
  <c r="E16" i="68"/>
  <c r="G499" i="68"/>
  <c r="E476" i="68"/>
  <c r="G497" i="68"/>
  <c r="E479" i="68"/>
  <c r="E369" i="68"/>
  <c r="G369" i="68" s="1"/>
  <c r="G370" i="68"/>
  <c r="E381" i="68"/>
  <c r="G381" i="68" s="1"/>
  <c r="G382" i="68"/>
  <c r="E383" i="68"/>
  <c r="G383" i="68" s="1"/>
  <c r="G410" i="68"/>
  <c r="G127" i="68"/>
  <c r="E105" i="68"/>
  <c r="G274" i="68"/>
  <c r="E219" i="68"/>
  <c r="G504" i="69"/>
  <c r="F503" i="69"/>
  <c r="G484" i="69"/>
  <c r="G681" i="68"/>
  <c r="G676" i="68"/>
  <c r="G677" i="68"/>
  <c r="G614" i="68"/>
  <c r="G640" i="68"/>
  <c r="G671" i="68"/>
  <c r="G675" i="68"/>
  <c r="G632" i="68"/>
  <c r="G668" i="68"/>
  <c r="G609" i="68"/>
  <c r="G646" i="68"/>
  <c r="G626" i="68"/>
  <c r="G570" i="68" l="1"/>
  <c r="E561" i="68"/>
  <c r="G562" i="68"/>
  <c r="E556" i="68"/>
  <c r="G556" i="68" s="1"/>
  <c r="G557" i="68"/>
  <c r="G120" i="68"/>
  <c r="E79" i="68"/>
  <c r="G582" i="68"/>
  <c r="E581" i="68"/>
  <c r="G453" i="68"/>
  <c r="E428" i="68"/>
  <c r="E424" i="68"/>
  <c r="G451" i="68"/>
  <c r="G487" i="68"/>
  <c r="E456" i="68"/>
  <c r="G81" i="68"/>
  <c r="E46" i="68"/>
  <c r="G575" i="68"/>
  <c r="E574" i="68"/>
  <c r="G574" i="68" s="1"/>
  <c r="G155" i="68"/>
  <c r="E137" i="68"/>
  <c r="G67" i="68"/>
  <c r="E55" i="68"/>
  <c r="G219" i="68"/>
  <c r="E202" i="68"/>
  <c r="G476" i="68"/>
  <c r="E455" i="68"/>
  <c r="G199" i="68"/>
  <c r="E179" i="68"/>
  <c r="E403" i="68"/>
  <c r="G425" i="68"/>
  <c r="G241" i="68"/>
  <c r="E217" i="68"/>
  <c r="E598" i="68"/>
  <c r="G599" i="68"/>
  <c r="G85" i="68"/>
  <c r="E43" i="68"/>
  <c r="G149" i="68"/>
  <c r="E142" i="68"/>
  <c r="E232" i="68"/>
  <c r="E220" i="68"/>
  <c r="G233" i="68"/>
  <c r="G135" i="68"/>
  <c r="E106" i="68"/>
  <c r="E501" i="68"/>
  <c r="G526" i="68"/>
  <c r="G105" i="68"/>
  <c r="E89" i="68"/>
  <c r="G479" i="68"/>
  <c r="E447" i="68"/>
  <c r="G16" i="68"/>
  <c r="E15" i="68"/>
  <c r="G15" i="68" s="1"/>
  <c r="G417" i="68"/>
  <c r="E393" i="68"/>
  <c r="G347" i="68"/>
  <c r="E336" i="68"/>
  <c r="G478" i="68"/>
  <c r="E452" i="68"/>
  <c r="E438" i="68"/>
  <c r="G467" i="68"/>
  <c r="G569" i="68"/>
  <c r="E568" i="68"/>
  <c r="G503" i="69"/>
  <c r="F502" i="69"/>
  <c r="G502" i="69" s="1"/>
  <c r="G483" i="69"/>
  <c r="G625" i="68"/>
  <c r="G639" i="68"/>
  <c r="G645" i="68"/>
  <c r="G608" i="68"/>
  <c r="G631" i="68"/>
  <c r="G667" i="68"/>
  <c r="G612" i="68"/>
  <c r="G613" i="68"/>
  <c r="G561" i="68" l="1"/>
  <c r="E560" i="68"/>
  <c r="G560" i="68" s="1"/>
  <c r="G43" i="68"/>
  <c r="E10" i="68"/>
  <c r="G10" i="68" s="1"/>
  <c r="G179" i="68"/>
  <c r="E161" i="68"/>
  <c r="G202" i="68"/>
  <c r="E197" i="68"/>
  <c r="G137" i="68"/>
  <c r="E118" i="68"/>
  <c r="E45" i="68"/>
  <c r="G46" i="68"/>
  <c r="G581" i="68"/>
  <c r="E580" i="68"/>
  <c r="G580" i="68" s="1"/>
  <c r="G501" i="68"/>
  <c r="E481" i="68"/>
  <c r="G89" i="68"/>
  <c r="E73" i="68"/>
  <c r="E88" i="68"/>
  <c r="G106" i="68"/>
  <c r="E211" i="68"/>
  <c r="G211" i="68" s="1"/>
  <c r="G232" i="68"/>
  <c r="E408" i="68"/>
  <c r="G424" i="68"/>
  <c r="E216" i="68"/>
  <c r="G216" i="68" s="1"/>
  <c r="E205" i="68"/>
  <c r="G205" i="68" s="1"/>
  <c r="G217" i="68"/>
  <c r="E414" i="68"/>
  <c r="G438" i="68"/>
  <c r="G55" i="68"/>
  <c r="E27" i="68"/>
  <c r="G456" i="68"/>
  <c r="E419" i="68"/>
  <c r="E401" i="68"/>
  <c r="G428" i="68"/>
  <c r="G79" i="68"/>
  <c r="E62" i="68"/>
  <c r="G220" i="68"/>
  <c r="E201" i="68"/>
  <c r="G336" i="68"/>
  <c r="E312" i="68"/>
  <c r="G142" i="68"/>
  <c r="E121" i="68"/>
  <c r="G455" i="68"/>
  <c r="E443" i="68"/>
  <c r="G568" i="68"/>
  <c r="E567" i="68"/>
  <c r="G452" i="68"/>
  <c r="E433" i="68"/>
  <c r="E392" i="68"/>
  <c r="G393" i="68"/>
  <c r="E422" i="68"/>
  <c r="G447" i="68"/>
  <c r="G598" i="68"/>
  <c r="E597" i="68"/>
  <c r="G403" i="68"/>
  <c r="E375" i="68"/>
  <c r="G482" i="69"/>
  <c r="G644" i="68"/>
  <c r="G666" i="68"/>
  <c r="G638" i="68"/>
  <c r="G607" i="68"/>
  <c r="G630" i="68"/>
  <c r="G624" i="68"/>
  <c r="E185" i="68" l="1"/>
  <c r="G392" i="68"/>
  <c r="G401" i="68"/>
  <c r="E376" i="68"/>
  <c r="G73" i="68"/>
  <c r="G118" i="68"/>
  <c r="E103" i="68"/>
  <c r="G161" i="68"/>
  <c r="E140" i="68"/>
  <c r="G597" i="68"/>
  <c r="E596" i="68"/>
  <c r="G375" i="68"/>
  <c r="E356" i="68"/>
  <c r="E272" i="68"/>
  <c r="G312" i="68"/>
  <c r="G62" i="68"/>
  <c r="E44" i="68"/>
  <c r="G419" i="68"/>
  <c r="E395" i="68"/>
  <c r="G121" i="68"/>
  <c r="E83" i="68"/>
  <c r="G433" i="68"/>
  <c r="E409" i="68"/>
  <c r="G443" i="68"/>
  <c r="E394" i="68"/>
  <c r="E404" i="68"/>
  <c r="G422" i="68"/>
  <c r="E387" i="68"/>
  <c r="G414" i="68"/>
  <c r="G481" i="68"/>
  <c r="E454" i="68"/>
  <c r="G197" i="68"/>
  <c r="E178" i="68"/>
  <c r="G178" i="68" s="1"/>
  <c r="E566" i="68"/>
  <c r="G566" i="68" s="1"/>
  <c r="G567" i="68"/>
  <c r="G201" i="68"/>
  <c r="E186" i="68"/>
  <c r="G27" i="68"/>
  <c r="E2" i="68"/>
  <c r="G2" i="68" s="1"/>
  <c r="E372" i="68"/>
  <c r="G408" i="68"/>
  <c r="G88" i="68"/>
  <c r="E80" i="68"/>
  <c r="G45" i="68"/>
  <c r="E9" i="68"/>
  <c r="G9" i="68" s="1"/>
  <c r="G481" i="69"/>
  <c r="G637" i="68"/>
  <c r="G623" i="68"/>
  <c r="G665" i="68"/>
  <c r="G606" i="68"/>
  <c r="G628" i="68"/>
  <c r="G629" i="68"/>
  <c r="G642" i="68"/>
  <c r="G643" i="68"/>
  <c r="G80" i="68" l="1"/>
  <c r="E64" i="68"/>
  <c r="G454" i="68"/>
  <c r="E429" i="68"/>
  <c r="E379" i="68"/>
  <c r="G379" i="68" s="1"/>
  <c r="G395" i="68"/>
  <c r="G103" i="68"/>
  <c r="E71" i="68"/>
  <c r="G376" i="68"/>
  <c r="E358" i="68"/>
  <c r="G409" i="68"/>
  <c r="E371" i="68"/>
  <c r="G596" i="68"/>
  <c r="E595" i="68"/>
  <c r="G404" i="68"/>
  <c r="E374" i="68"/>
  <c r="E271" i="68"/>
  <c r="G271" i="68" s="1"/>
  <c r="E270" i="68"/>
  <c r="G272" i="68"/>
  <c r="E177" i="68"/>
  <c r="G186" i="68"/>
  <c r="G83" i="68"/>
  <c r="E30" i="68"/>
  <c r="G44" i="68"/>
  <c r="E6" i="68"/>
  <c r="G6" i="68" s="1"/>
  <c r="G356" i="68"/>
  <c r="E302" i="68"/>
  <c r="G140" i="68"/>
  <c r="E122" i="68"/>
  <c r="G394" i="68"/>
  <c r="E380" i="68"/>
  <c r="G380" i="68" s="1"/>
  <c r="G372" i="68"/>
  <c r="E352" i="68"/>
  <c r="G387" i="68"/>
  <c r="E333" i="68"/>
  <c r="G185" i="68"/>
  <c r="E56" i="68"/>
  <c r="G56" i="68" s="1"/>
  <c r="G480" i="69"/>
  <c r="G664" i="68"/>
  <c r="G622" i="68"/>
  <c r="G604" i="68"/>
  <c r="G605" i="68"/>
  <c r="G636" i="68"/>
  <c r="G352" i="68" l="1"/>
  <c r="E327" i="68"/>
  <c r="G374" i="68"/>
  <c r="E368" i="68"/>
  <c r="G371" i="68"/>
  <c r="E367" i="68"/>
  <c r="G71" i="68"/>
  <c r="E58" i="68"/>
  <c r="G429" i="68"/>
  <c r="E402" i="68"/>
  <c r="G333" i="68"/>
  <c r="E308" i="68"/>
  <c r="E288" i="68"/>
  <c r="G288" i="68" s="1"/>
  <c r="G302" i="68"/>
  <c r="E5" i="68"/>
  <c r="G5" i="68" s="1"/>
  <c r="G30" i="68"/>
  <c r="G177" i="68"/>
  <c r="E145" i="68"/>
  <c r="E269" i="68"/>
  <c r="G269" i="68" s="1"/>
  <c r="E41" i="68"/>
  <c r="G270" i="68"/>
  <c r="E594" i="68"/>
  <c r="G595" i="68"/>
  <c r="E342" i="68"/>
  <c r="G358" i="68"/>
  <c r="G64" i="68"/>
  <c r="E40" i="68"/>
  <c r="G122" i="68"/>
  <c r="E102" i="68"/>
  <c r="G479" i="69"/>
  <c r="G621" i="68"/>
  <c r="G634" i="68"/>
  <c r="G635" i="68"/>
  <c r="G663" i="68"/>
  <c r="B3" i="45"/>
  <c r="B4" i="45"/>
  <c r="B5" i="45"/>
  <c r="B6" i="45"/>
  <c r="B7" i="45"/>
  <c r="B8" i="45"/>
  <c r="B9" i="45"/>
  <c r="B10" i="45"/>
  <c r="B11" i="45"/>
  <c r="B12" i="45"/>
  <c r="B13" i="45"/>
  <c r="B14" i="45"/>
  <c r="B15" i="45"/>
  <c r="B16" i="45"/>
  <c r="B17" i="45"/>
  <c r="B18" i="45"/>
  <c r="B19" i="45"/>
  <c r="B20" i="45"/>
  <c r="B21" i="45"/>
  <c r="B22" i="45"/>
  <c r="B23" i="45"/>
  <c r="B24" i="45"/>
  <c r="B25" i="45"/>
  <c r="B26" i="45"/>
  <c r="B27" i="45"/>
  <c r="B28" i="45"/>
  <c r="B29" i="45"/>
  <c r="B30" i="45"/>
  <c r="B31" i="45"/>
  <c r="B32" i="45"/>
  <c r="B33" i="45"/>
  <c r="B34" i="45"/>
  <c r="B35" i="45"/>
  <c r="B36" i="45"/>
  <c r="B37" i="45"/>
  <c r="B38" i="45"/>
  <c r="B39" i="45"/>
  <c r="B40" i="45"/>
  <c r="B41" i="45"/>
  <c r="B42" i="45"/>
  <c r="B43" i="45"/>
  <c r="B44" i="45"/>
  <c r="B45" i="45"/>
  <c r="B46" i="45"/>
  <c r="B47" i="45"/>
  <c r="B48" i="45"/>
  <c r="B49" i="45"/>
  <c r="B50" i="45"/>
  <c r="B51" i="45"/>
  <c r="B52" i="45"/>
  <c r="B53" i="45"/>
  <c r="B54" i="45"/>
  <c r="B55" i="45"/>
  <c r="B56" i="45"/>
  <c r="B57" i="45"/>
  <c r="B58" i="45"/>
  <c r="B59" i="45"/>
  <c r="B60" i="45"/>
  <c r="B61" i="45"/>
  <c r="B62" i="45"/>
  <c r="B63" i="45"/>
  <c r="B64" i="45"/>
  <c r="B65" i="45"/>
  <c r="B66" i="45"/>
  <c r="B67" i="45"/>
  <c r="B68" i="45"/>
  <c r="B69" i="45"/>
  <c r="B70" i="45"/>
  <c r="B71" i="45"/>
  <c r="B72" i="45"/>
  <c r="B73" i="45"/>
  <c r="B74" i="45"/>
  <c r="B75" i="45"/>
  <c r="B76" i="45"/>
  <c r="B77" i="45"/>
  <c r="B78" i="45"/>
  <c r="B79" i="45"/>
  <c r="B80" i="45"/>
  <c r="B81" i="45"/>
  <c r="B82" i="45"/>
  <c r="B83" i="45"/>
  <c r="B84" i="45"/>
  <c r="B85" i="45"/>
  <c r="B86" i="45"/>
  <c r="B87" i="45"/>
  <c r="B88" i="45"/>
  <c r="B89" i="45"/>
  <c r="B90" i="45"/>
  <c r="B91" i="45"/>
  <c r="B92" i="45"/>
  <c r="B93" i="45"/>
  <c r="B94" i="45"/>
  <c r="B95" i="45"/>
  <c r="B96" i="45"/>
  <c r="B97" i="45"/>
  <c r="B98" i="45"/>
  <c r="B99" i="45"/>
  <c r="B100" i="45"/>
  <c r="B101" i="45"/>
  <c r="B102" i="45"/>
  <c r="B103" i="45"/>
  <c r="B104" i="45"/>
  <c r="B105" i="45"/>
  <c r="B106" i="45"/>
  <c r="B107" i="45"/>
  <c r="B108" i="45"/>
  <c r="B109" i="45"/>
  <c r="B110" i="45"/>
  <c r="B111" i="45"/>
  <c r="B112" i="45"/>
  <c r="B113" i="45"/>
  <c r="B114" i="45"/>
  <c r="B115" i="45"/>
  <c r="B116" i="45"/>
  <c r="B117" i="45"/>
  <c r="B118" i="45"/>
  <c r="B119" i="45"/>
  <c r="B120" i="45"/>
  <c r="B121" i="45"/>
  <c r="B122" i="45"/>
  <c r="B123" i="45"/>
  <c r="B124" i="45"/>
  <c r="B125" i="45"/>
  <c r="B126" i="45"/>
  <c r="B127" i="45"/>
  <c r="B128" i="45"/>
  <c r="B129" i="45"/>
  <c r="B130" i="45"/>
  <c r="B131" i="45"/>
  <c r="B132" i="45"/>
  <c r="B133" i="45"/>
  <c r="B134" i="45"/>
  <c r="B135" i="45"/>
  <c r="B136" i="45"/>
  <c r="B137" i="45"/>
  <c r="B138" i="45"/>
  <c r="B139" i="45"/>
  <c r="B140" i="45"/>
  <c r="B141" i="45"/>
  <c r="B2" i="45"/>
  <c r="G41" i="68" l="1"/>
  <c r="E23" i="68"/>
  <c r="G23" i="68" s="1"/>
  <c r="G368" i="68"/>
  <c r="E335" i="68"/>
  <c r="G40" i="68"/>
  <c r="E22" i="68"/>
  <c r="G22" i="68" s="1"/>
  <c r="G342" i="68"/>
  <c r="E328" i="68"/>
  <c r="G58" i="68"/>
  <c r="E36" i="68"/>
  <c r="E593" i="68"/>
  <c r="G594" i="68"/>
  <c r="G145" i="68"/>
  <c r="E136" i="68"/>
  <c r="G402" i="68"/>
  <c r="E377" i="68"/>
  <c r="G367" i="68"/>
  <c r="E322" i="68"/>
  <c r="G327" i="68"/>
  <c r="E311" i="68"/>
  <c r="G308" i="68"/>
  <c r="E296" i="68"/>
  <c r="G102" i="68"/>
  <c r="E84" i="68"/>
  <c r="G478" i="69"/>
  <c r="G662" i="68"/>
  <c r="G620" i="68"/>
  <c r="G84" i="68" l="1"/>
  <c r="E63" i="68"/>
  <c r="G311" i="68"/>
  <c r="E290" i="68"/>
  <c r="G377" i="68"/>
  <c r="E359" i="68"/>
  <c r="G328" i="68"/>
  <c r="E314" i="68"/>
  <c r="G335" i="68"/>
  <c r="E309" i="68"/>
  <c r="G593" i="68"/>
  <c r="E592" i="68"/>
  <c r="E268" i="68"/>
  <c r="G296" i="68"/>
  <c r="E316" i="68"/>
  <c r="G322" i="68"/>
  <c r="G136" i="68"/>
  <c r="E110" i="68"/>
  <c r="G36" i="68"/>
  <c r="E13" i="68"/>
  <c r="G13" i="68" s="1"/>
  <c r="G477" i="69"/>
  <c r="G619" i="68"/>
  <c r="G661" i="68"/>
  <c r="G314" i="68" l="1"/>
  <c r="E298" i="68"/>
  <c r="G290" i="68"/>
  <c r="E265" i="68"/>
  <c r="E591" i="68"/>
  <c r="G592" i="68"/>
  <c r="G316" i="68"/>
  <c r="E294" i="68"/>
  <c r="G309" i="68"/>
  <c r="E293" i="68"/>
  <c r="G63" i="68"/>
  <c r="E42" i="68"/>
  <c r="G110" i="68"/>
  <c r="E96" i="68"/>
  <c r="G359" i="68"/>
  <c r="E343" i="68"/>
  <c r="G268" i="68"/>
  <c r="E244" i="68"/>
  <c r="G476" i="69"/>
  <c r="G660" i="68"/>
  <c r="G618" i="68"/>
  <c r="G343" i="68" l="1"/>
  <c r="E329" i="68"/>
  <c r="G294" i="68"/>
  <c r="E287" i="68"/>
  <c r="G42" i="68"/>
  <c r="E20" i="68"/>
  <c r="G20" i="68" s="1"/>
  <c r="G265" i="68"/>
  <c r="E235" i="68"/>
  <c r="G235" i="68" s="1"/>
  <c r="G96" i="68"/>
  <c r="E66" i="68"/>
  <c r="G298" i="68"/>
  <c r="E281" i="68"/>
  <c r="G244" i="68"/>
  <c r="E226" i="68"/>
  <c r="G293" i="68"/>
  <c r="E250" i="68"/>
  <c r="G591" i="68"/>
  <c r="E590" i="68"/>
  <c r="G475" i="69"/>
  <c r="G616" i="68"/>
  <c r="G617" i="68"/>
  <c r="G659" i="68"/>
  <c r="G281" i="68" l="1"/>
  <c r="E259" i="68"/>
  <c r="G250" i="68"/>
  <c r="E236" i="68"/>
  <c r="G287" i="68"/>
  <c r="E256" i="68"/>
  <c r="G590" i="68"/>
  <c r="E589" i="68"/>
  <c r="E51" i="68"/>
  <c r="G66" i="68"/>
  <c r="G329" i="68"/>
  <c r="E315" i="68"/>
  <c r="G226" i="68"/>
  <c r="E214" i="68"/>
  <c r="G474" i="69"/>
  <c r="G658" i="68"/>
  <c r="E146" i="68" l="1"/>
  <c r="G214" i="68"/>
  <c r="E228" i="68"/>
  <c r="G236" i="68"/>
  <c r="G315" i="68"/>
  <c r="E299" i="68"/>
  <c r="G589" i="68"/>
  <c r="E588" i="68"/>
  <c r="G256" i="68"/>
  <c r="E234" i="68"/>
  <c r="E258" i="68"/>
  <c r="G259" i="68"/>
  <c r="G51" i="68"/>
  <c r="E28" i="68"/>
  <c r="G473" i="69"/>
  <c r="G657" i="68"/>
  <c r="E257" i="68" l="1"/>
  <c r="G257" i="68" s="1"/>
  <c r="G258" i="68"/>
  <c r="E227" i="68"/>
  <c r="E204" i="68"/>
  <c r="G228" i="68"/>
  <c r="E221" i="68"/>
  <c r="G221" i="68" s="1"/>
  <c r="G234" i="68"/>
  <c r="G299" i="68"/>
  <c r="E282" i="68"/>
  <c r="G146" i="68"/>
  <c r="E139" i="68"/>
  <c r="G28" i="68"/>
  <c r="E3" i="68"/>
  <c r="E587" i="68"/>
  <c r="G588" i="68"/>
  <c r="G472" i="69"/>
  <c r="G656" i="68"/>
  <c r="G282" i="68" l="1"/>
  <c r="E260" i="68"/>
  <c r="E203" i="68"/>
  <c r="E189" i="68"/>
  <c r="G204" i="68"/>
  <c r="G139" i="68"/>
  <c r="E117" i="68"/>
  <c r="E212" i="68"/>
  <c r="G227" i="68"/>
  <c r="G3" i="68"/>
  <c r="G587" i="68"/>
  <c r="E586" i="68"/>
  <c r="G471" i="69"/>
  <c r="G655" i="68"/>
  <c r="E184" i="68" l="1"/>
  <c r="G212" i="68"/>
  <c r="G189" i="68"/>
  <c r="E164" i="68"/>
  <c r="E585" i="68"/>
  <c r="G586" i="68"/>
  <c r="G117" i="68"/>
  <c r="E82" i="68"/>
  <c r="E200" i="68"/>
  <c r="G203" i="68"/>
  <c r="E240" i="68"/>
  <c r="G260" i="68"/>
  <c r="G470" i="69"/>
  <c r="G654" i="68"/>
  <c r="G164" i="68" l="1"/>
  <c r="E151" i="68"/>
  <c r="G82" i="68"/>
  <c r="E59" i="68"/>
  <c r="G200" i="68"/>
  <c r="E166" i="68"/>
  <c r="E239" i="68"/>
  <c r="E225" i="68"/>
  <c r="G240" i="68"/>
  <c r="G585" i="68"/>
  <c r="E362" i="68"/>
  <c r="G184" i="68"/>
  <c r="E150" i="68"/>
  <c r="G469" i="69"/>
  <c r="G653" i="68"/>
  <c r="G59" i="68" l="1"/>
  <c r="E29" i="68"/>
  <c r="E349" i="68"/>
  <c r="G362" i="68"/>
  <c r="E224" i="68"/>
  <c r="G239" i="68"/>
  <c r="G225" i="68"/>
  <c r="E209" i="68"/>
  <c r="G151" i="68"/>
  <c r="E126" i="68"/>
  <c r="G166" i="68"/>
  <c r="E144" i="68"/>
  <c r="E134" i="68"/>
  <c r="G150" i="68"/>
  <c r="G468" i="69"/>
  <c r="G652" i="68"/>
  <c r="G144" i="68" l="1"/>
  <c r="E129" i="68"/>
  <c r="G209" i="68"/>
  <c r="E191" i="68"/>
  <c r="G349" i="68"/>
  <c r="E334" i="68"/>
  <c r="G126" i="68"/>
  <c r="E107" i="68"/>
  <c r="G29" i="68"/>
  <c r="E21" i="68"/>
  <c r="G21" i="68" s="1"/>
  <c r="G134" i="68"/>
  <c r="E116" i="68"/>
  <c r="G224" i="68"/>
  <c r="E208" i="68"/>
  <c r="G467" i="69"/>
  <c r="G651" i="68"/>
  <c r="G107" i="68" l="1"/>
  <c r="E94" i="68"/>
  <c r="G191" i="68"/>
  <c r="E172" i="68"/>
  <c r="G116" i="68"/>
  <c r="E69" i="68"/>
  <c r="E320" i="68"/>
  <c r="G334" i="68"/>
  <c r="E190" i="68"/>
  <c r="G208" i="68"/>
  <c r="G129" i="68"/>
  <c r="E111" i="68"/>
  <c r="G466" i="69"/>
  <c r="G649" i="68"/>
  <c r="G650" i="68"/>
  <c r="G172" i="68" l="1"/>
  <c r="E153" i="68"/>
  <c r="G320" i="68"/>
  <c r="E303" i="68"/>
  <c r="G111" i="68"/>
  <c r="E99" i="68"/>
  <c r="G94" i="68"/>
  <c r="E72" i="68"/>
  <c r="G69" i="68"/>
  <c r="E61" i="68"/>
  <c r="G190" i="68"/>
  <c r="E171" i="68"/>
  <c r="G465" i="69"/>
  <c r="E57" i="68" l="1"/>
  <c r="G72" i="68"/>
  <c r="G171" i="68"/>
  <c r="E152" i="68"/>
  <c r="G303" i="68"/>
  <c r="E267" i="68"/>
  <c r="G61" i="68"/>
  <c r="E38" i="68"/>
  <c r="G153" i="68"/>
  <c r="E131" i="68"/>
  <c r="G99" i="68"/>
  <c r="E68" i="68"/>
  <c r="G464" i="69"/>
  <c r="G68" i="68" l="1"/>
  <c r="E54" i="68"/>
  <c r="G152" i="68"/>
  <c r="E130" i="68"/>
  <c r="G38" i="68"/>
  <c r="E4" i="68"/>
  <c r="G131" i="68"/>
  <c r="E113" i="68"/>
  <c r="G267" i="68"/>
  <c r="E246" i="68"/>
  <c r="G57" i="68"/>
  <c r="E37" i="68"/>
  <c r="G463" i="69"/>
  <c r="G37" i="68" l="1"/>
  <c r="E7" i="68"/>
  <c r="G7" i="68" s="1"/>
  <c r="G113" i="68"/>
  <c r="E93" i="68"/>
  <c r="E112" i="68"/>
  <c r="G130" i="68"/>
  <c r="G246" i="68"/>
  <c r="E230" i="68"/>
  <c r="G54" i="68"/>
  <c r="E39" i="68"/>
  <c r="G4" i="68"/>
  <c r="G462" i="69"/>
  <c r="G230" i="68" l="1"/>
  <c r="E213" i="68"/>
  <c r="G93" i="68"/>
  <c r="E75" i="68"/>
  <c r="G39" i="68"/>
  <c r="E8" i="68"/>
  <c r="G112" i="68"/>
  <c r="E92" i="68"/>
  <c r="G92" i="68" s="1"/>
  <c r="G461" i="69"/>
  <c r="E74" i="68" l="1"/>
  <c r="E53" i="68"/>
  <c r="G75" i="68"/>
  <c r="G8" i="68"/>
  <c r="E198" i="68"/>
  <c r="G198" i="68" s="1"/>
  <c r="G213" i="68"/>
  <c r="G460" i="69"/>
  <c r="G53" i="68" l="1"/>
  <c r="E32" i="68"/>
  <c r="E52" i="68"/>
  <c r="G74" i="68"/>
  <c r="G459" i="69"/>
  <c r="G32" i="68" l="1"/>
  <c r="E12" i="68"/>
  <c r="G12" i="68" s="1"/>
  <c r="G52" i="68"/>
  <c r="E31" i="68"/>
  <c r="G458" i="69"/>
  <c r="G31" i="68" l="1"/>
  <c r="E11" i="68"/>
  <c r="G457" i="69"/>
  <c r="G11" i="68" l="1"/>
  <c r="F114" i="45" a="1"/>
  <c r="F114" i="45" s="1"/>
  <c r="F115" i="45" a="1"/>
  <c r="F115" i="45" s="1"/>
  <c r="F106" i="45" a="1"/>
  <c r="F106" i="45" s="1"/>
  <c r="F44" i="45" a="1"/>
  <c r="F44" i="45" s="1"/>
  <c r="F79" i="45" a="1"/>
  <c r="F79" i="45" s="1"/>
  <c r="F54" i="45" a="1"/>
  <c r="F54" i="45" s="1"/>
  <c r="F139" i="45" a="1"/>
  <c r="F139" i="45" s="1"/>
  <c r="F15" i="45" a="1"/>
  <c r="F15" i="45" s="1"/>
  <c r="F87" i="45" a="1"/>
  <c r="F87" i="45" s="1"/>
  <c r="F19" i="45" a="1"/>
  <c r="F19" i="45" s="1"/>
  <c r="F133" i="45" a="1"/>
  <c r="F133" i="45" s="1"/>
  <c r="F49" i="45" a="1"/>
  <c r="F49" i="45" s="1"/>
  <c r="F118" i="45" a="1"/>
  <c r="F118" i="45" s="1"/>
  <c r="F85" i="45" a="1"/>
  <c r="F85" i="45" s="1"/>
  <c r="F91" i="45" a="1"/>
  <c r="F91" i="45" s="1"/>
  <c r="F9" i="45" a="1"/>
  <c r="F9" i="45" s="1"/>
  <c r="F26" i="45" a="1"/>
  <c r="F26" i="45" s="1"/>
  <c r="F36" i="45" a="1"/>
  <c r="F36" i="45" s="1"/>
  <c r="F56" i="45" a="1"/>
  <c r="F56" i="45" s="1"/>
  <c r="F21" i="45" a="1"/>
  <c r="F21" i="45" s="1"/>
  <c r="F39" i="45" a="1"/>
  <c r="F39" i="45" s="1"/>
  <c r="F135" i="45" a="1"/>
  <c r="F135" i="45" s="1"/>
  <c r="F111" i="45" a="1"/>
  <c r="F111" i="45" s="1"/>
  <c r="F119" i="45" a="1"/>
  <c r="F119" i="45" s="1"/>
  <c r="F41" i="45" a="1"/>
  <c r="F41" i="45" s="1"/>
  <c r="F48" i="45" a="1"/>
  <c r="F48" i="45" s="1"/>
  <c r="F20" i="45" a="1"/>
  <c r="F20" i="45" s="1"/>
  <c r="F69" i="45" a="1"/>
  <c r="F69" i="45" s="1"/>
  <c r="F59" i="45" a="1"/>
  <c r="F59" i="45" s="1"/>
  <c r="F99" i="45" a="1"/>
  <c r="F99" i="45" s="1"/>
  <c r="F14" i="45" a="1"/>
  <c r="F14" i="45" s="1"/>
  <c r="F131" i="45" a="1"/>
  <c r="F131" i="45" s="1"/>
  <c r="F11" i="45" a="1"/>
  <c r="F11" i="45" s="1"/>
  <c r="F62" i="45" a="1"/>
  <c r="F62" i="45" s="1"/>
  <c r="F74" i="45" a="1"/>
  <c r="F74" i="45" s="1"/>
  <c r="F78" i="45" a="1"/>
  <c r="F78" i="45" s="1"/>
  <c r="F27" i="45" a="1"/>
  <c r="F27" i="45" s="1"/>
  <c r="F73" i="45" a="1"/>
  <c r="F73" i="45" s="1"/>
  <c r="F42" i="45" a="1"/>
  <c r="F42" i="45" s="1"/>
  <c r="F13" i="45" a="1"/>
  <c r="F13" i="45" s="1"/>
  <c r="F137" i="45" a="1"/>
  <c r="F137" i="45" s="1"/>
  <c r="F123" i="45" a="1"/>
  <c r="F123" i="45" s="1"/>
  <c r="F5" i="45" a="1"/>
  <c r="F5" i="45" s="1"/>
  <c r="F93" i="45" a="1"/>
  <c r="F93" i="45" s="1"/>
  <c r="F22" i="45" a="1"/>
  <c r="F22" i="45" s="1"/>
  <c r="F25" i="45" a="1"/>
  <c r="F25" i="45" s="1"/>
  <c r="F64" i="45" a="1"/>
  <c r="F64" i="45" s="1"/>
  <c r="F94" i="45" a="1"/>
  <c r="F94" i="45" s="1"/>
  <c r="F102" i="45" a="1"/>
  <c r="F102" i="45" s="1"/>
  <c r="F17" i="45" a="1"/>
  <c r="F17" i="45" s="1"/>
  <c r="F6" i="45" a="1"/>
  <c r="F6" i="45" s="1"/>
  <c r="F58" i="45" a="1"/>
  <c r="F58" i="45" s="1"/>
  <c r="F95" i="45" a="1"/>
  <c r="F95" i="45" s="1"/>
  <c r="F51" i="45" a="1"/>
  <c r="F51" i="45" s="1"/>
  <c r="F96" i="45" a="1"/>
  <c r="F96" i="45" s="1"/>
  <c r="F61" i="45" a="1"/>
  <c r="F61" i="45" s="1"/>
  <c r="F134" i="45" a="1"/>
  <c r="F134" i="45" s="1"/>
  <c r="F45" i="45" a="1"/>
  <c r="F45" i="45" s="1"/>
  <c r="F40" i="45" a="1"/>
  <c r="F40" i="45" s="1"/>
  <c r="F16" i="45" a="1"/>
  <c r="F16" i="45" s="1"/>
  <c r="F124" i="45" a="1"/>
  <c r="F124" i="45" s="1"/>
  <c r="F122" i="45" a="1"/>
  <c r="F122" i="45" s="1"/>
  <c r="F89" i="45" a="1"/>
  <c r="F89" i="45" s="1"/>
  <c r="F141" i="45" a="1"/>
  <c r="F141" i="45" s="1"/>
  <c r="F127" i="45" a="1"/>
  <c r="F127" i="45" s="1"/>
  <c r="F80" i="45" a="1"/>
  <c r="F80" i="45" s="1"/>
  <c r="F67" i="45" a="1"/>
  <c r="F67" i="45" s="1"/>
  <c r="F35" i="45" a="1"/>
  <c r="F35" i="45" s="1"/>
  <c r="F121" i="45" a="1"/>
  <c r="F121" i="45" s="1"/>
  <c r="F105" i="45" a="1"/>
  <c r="F105" i="45" s="1"/>
  <c r="F76" i="45" a="1"/>
  <c r="F76" i="45" s="1"/>
  <c r="F38" i="45" a="1"/>
  <c r="F38" i="45" s="1"/>
  <c r="F110" i="45" a="1"/>
  <c r="F110" i="45" s="1"/>
  <c r="F43" i="45" a="1"/>
  <c r="F43" i="45" s="1"/>
  <c r="F2" i="45" a="1"/>
  <c r="F2" i="45" s="1"/>
  <c r="F82" i="45" a="1"/>
  <c r="F82" i="45" s="1"/>
  <c r="F97" i="45" a="1"/>
  <c r="F97" i="45" s="1"/>
  <c r="F68" i="45" a="1"/>
  <c r="F68" i="45" s="1"/>
  <c r="F83" i="45" a="1"/>
  <c r="F83" i="45" s="1"/>
  <c r="F84" i="45" a="1"/>
  <c r="F84" i="45" s="1"/>
  <c r="F116" i="45" a="1"/>
  <c r="F116" i="45" s="1"/>
  <c r="F108" i="45" a="1"/>
  <c r="F108" i="45" s="1"/>
  <c r="F126" i="45" a="1"/>
  <c r="F126" i="45" s="1"/>
  <c r="F53" i="45" a="1"/>
  <c r="F53" i="45" s="1"/>
  <c r="F104" i="45" a="1"/>
  <c r="F104" i="45" s="1"/>
  <c r="F107" i="45" a="1"/>
  <c r="F107" i="45" s="1"/>
  <c r="F125" i="45" a="1"/>
  <c r="F125" i="45" s="1"/>
  <c r="F46" i="45" a="1"/>
  <c r="F46" i="45" s="1"/>
  <c r="F92" i="45" a="1"/>
  <c r="F92" i="45" s="1"/>
  <c r="F88" i="45" a="1"/>
  <c r="F88" i="45" s="1"/>
  <c r="F98" i="45" a="1"/>
  <c r="F98" i="45" s="1"/>
  <c r="F50" i="45" a="1"/>
  <c r="F50" i="45" s="1"/>
  <c r="F130" i="45" a="1"/>
  <c r="F130" i="45" s="1"/>
  <c r="F90" i="45" a="1"/>
  <c r="F90" i="45" s="1"/>
  <c r="F28" i="45" a="1"/>
  <c r="F28" i="45" s="1"/>
  <c r="F7" i="45" a="1"/>
  <c r="F7" i="45" s="1"/>
  <c r="F72" i="45" a="1"/>
  <c r="F72" i="45" s="1"/>
  <c r="F140" i="45" a="1"/>
  <c r="F140" i="45" s="1"/>
  <c r="F81" i="45" a="1"/>
  <c r="F81" i="45" s="1"/>
  <c r="F120" i="45" a="1"/>
  <c r="F120" i="45" s="1"/>
  <c r="F129" i="45" a="1"/>
  <c r="F129" i="45" s="1"/>
  <c r="F132" i="45" a="1"/>
  <c r="F132" i="45" s="1"/>
  <c r="F112" i="45" a="1"/>
  <c r="F112" i="45" s="1"/>
  <c r="F23" i="45" a="1"/>
  <c r="F23" i="45" s="1"/>
  <c r="F3" i="45" a="1"/>
  <c r="F3" i="45" s="1"/>
  <c r="F71" i="45" a="1"/>
  <c r="F71" i="45" s="1"/>
  <c r="F65" i="45" a="1"/>
  <c r="F65" i="45" s="1"/>
  <c r="F70" i="45" a="1"/>
  <c r="F70" i="45" s="1"/>
  <c r="F63" i="45" a="1"/>
  <c r="F63" i="45" s="1"/>
  <c r="F57" i="45" a="1"/>
  <c r="F57" i="45" s="1"/>
  <c r="F86" i="45" a="1"/>
  <c r="F86" i="45" s="1"/>
  <c r="F4" i="45" a="1"/>
  <c r="F4" i="45" s="1"/>
  <c r="F55" i="45" a="1"/>
  <c r="F55" i="45" s="1"/>
  <c r="F109" i="45" a="1"/>
  <c r="F109" i="45" s="1"/>
  <c r="F32" i="45" a="1"/>
  <c r="F32" i="45" s="1"/>
  <c r="F75" i="45" a="1"/>
  <c r="F75" i="45" s="1"/>
  <c r="F101" i="45" a="1"/>
  <c r="F101" i="45" s="1"/>
  <c r="F60" i="45" a="1"/>
  <c r="F60" i="45" s="1"/>
  <c r="F34" i="45" a="1"/>
  <c r="F34" i="45" s="1"/>
  <c r="F128" i="45" a="1"/>
  <c r="F128" i="45" s="1"/>
  <c r="F52" i="45" a="1"/>
  <c r="F52" i="45" s="1"/>
  <c r="F8" i="45" a="1"/>
  <c r="F8" i="45" s="1"/>
  <c r="F100" i="45" a="1"/>
  <c r="F100" i="45" s="1"/>
  <c r="F18" i="45" a="1"/>
  <c r="F18" i="45" s="1"/>
  <c r="F136" i="45" a="1"/>
  <c r="F136" i="45" s="1"/>
  <c r="F66" i="45" a="1"/>
  <c r="F66" i="45" s="1"/>
  <c r="F24" i="45" a="1"/>
  <c r="F24" i="45" s="1"/>
  <c r="F31" i="45" a="1"/>
  <c r="F31" i="45" s="1"/>
  <c r="F29" i="45" a="1"/>
  <c r="F29" i="45" s="1"/>
  <c r="F103" i="45" a="1"/>
  <c r="F103" i="45" s="1"/>
  <c r="F33" i="45" a="1"/>
  <c r="F33" i="45" s="1"/>
  <c r="F138" i="45" a="1"/>
  <c r="F138" i="45" s="1"/>
  <c r="F37" i="45" a="1"/>
  <c r="F37" i="45" s="1"/>
  <c r="F12" i="45" a="1"/>
  <c r="F12" i="45" s="1"/>
  <c r="F10" i="45" a="1"/>
  <c r="F10" i="45" s="1"/>
  <c r="F47" i="45" a="1"/>
  <c r="F47" i="45" s="1"/>
  <c r="F117" i="45" a="1"/>
  <c r="F117" i="45" s="1"/>
  <c r="F30" i="45" a="1"/>
  <c r="F30" i="45" s="1"/>
  <c r="F113" i="45" a="1"/>
  <c r="F113" i="45" s="1"/>
  <c r="F77" i="45" a="1"/>
  <c r="F77" i="45" s="1"/>
  <c r="G456" i="69"/>
  <c r="G455" i="69" l="1"/>
  <c r="G454" i="69" l="1"/>
  <c r="G453" i="69" l="1"/>
  <c r="G452" i="69" l="1"/>
  <c r="G451" i="69" l="1"/>
  <c r="G450" i="69" l="1"/>
  <c r="G449" i="69" l="1"/>
  <c r="G448" i="69" l="1"/>
  <c r="G447" i="69" l="1"/>
  <c r="G446" i="69" l="1"/>
  <c r="G445" i="69" l="1"/>
  <c r="G444" i="69" l="1"/>
  <c r="G443" i="69" l="1"/>
  <c r="G442" i="69" l="1"/>
  <c r="G441" i="69" l="1"/>
  <c r="G440" i="69" l="1"/>
  <c r="G439" i="69" l="1"/>
  <c r="G438" i="69" l="1"/>
  <c r="G437" i="69" l="1"/>
  <c r="G436" i="69" l="1"/>
  <c r="G435" i="69" l="1"/>
  <c r="G434" i="69" l="1"/>
  <c r="G433" i="69" l="1"/>
  <c r="G432" i="69" l="1"/>
  <c r="G431" i="69" l="1"/>
  <c r="G430" i="69" l="1"/>
  <c r="G429" i="69" l="1"/>
  <c r="G428" i="69" l="1"/>
  <c r="G427" i="69" l="1"/>
  <c r="G426" i="69" l="1"/>
  <c r="G425" i="69" l="1"/>
  <c r="G424" i="69" l="1"/>
  <c r="G423" i="69" l="1"/>
  <c r="G422" i="69" l="1"/>
  <c r="G421" i="69" l="1"/>
  <c r="G420" i="69" l="1"/>
  <c r="G419" i="69" l="1"/>
  <c r="G418" i="69" l="1"/>
  <c r="G417" i="69" l="1"/>
  <c r="G416" i="69" l="1"/>
  <c r="G415" i="69" l="1"/>
  <c r="G414" i="69" l="1"/>
  <c r="G413" i="69" l="1"/>
  <c r="G412" i="69" l="1"/>
  <c r="G411" i="69" l="1"/>
  <c r="G410" i="69" l="1"/>
  <c r="G409" i="69" l="1"/>
  <c r="G408" i="69" l="1"/>
  <c r="G407" i="69" l="1"/>
  <c r="G406" i="69" l="1"/>
  <c r="G405" i="69" l="1"/>
  <c r="G404" i="69" l="1"/>
  <c r="G403" i="69" l="1"/>
  <c r="G402" i="69" l="1"/>
  <c r="G401" i="69" l="1"/>
  <c r="G400" i="69" l="1"/>
  <c r="G399" i="69" l="1"/>
  <c r="G398" i="69" l="1"/>
  <c r="G397" i="69" l="1"/>
  <c r="G396" i="69" l="1"/>
  <c r="G395" i="69" l="1"/>
  <c r="G394" i="69" l="1"/>
  <c r="G393" i="69" l="1"/>
  <c r="G392" i="69" l="1"/>
  <c r="G391" i="69" l="1"/>
  <c r="G390" i="69" l="1"/>
  <c r="G389" i="69" l="1"/>
  <c r="G388" i="69" l="1"/>
  <c r="G387" i="69" l="1"/>
  <c r="G386" i="69" l="1"/>
  <c r="G385" i="69" l="1"/>
  <c r="G384" i="69" l="1"/>
  <c r="G383" i="69" l="1"/>
  <c r="G382" i="69" l="1"/>
  <c r="G381" i="69" l="1"/>
  <c r="G380" i="69" l="1"/>
  <c r="G379" i="69" l="1"/>
  <c r="G378" i="69" l="1"/>
  <c r="G377" i="69" l="1"/>
  <c r="G376" i="69" l="1"/>
  <c r="G375" i="69" l="1"/>
  <c r="G374" i="69" l="1"/>
  <c r="G373" i="69" l="1"/>
  <c r="G372" i="69" l="1"/>
  <c r="G371" i="69" l="1"/>
  <c r="G370" i="69" l="1"/>
  <c r="G369" i="69" l="1"/>
  <c r="G368" i="69" l="1"/>
  <c r="G367" i="69" l="1"/>
  <c r="G366" i="69" l="1"/>
  <c r="G365" i="69" l="1"/>
  <c r="G364" i="69" l="1"/>
  <c r="G363" i="69" l="1"/>
  <c r="G362" i="69" l="1"/>
  <c r="G361" i="69" l="1"/>
  <c r="G360" i="69" l="1"/>
  <c r="G359" i="69" l="1"/>
  <c r="G358" i="69" l="1"/>
  <c r="G357" i="69" l="1"/>
  <c r="G356" i="69" l="1"/>
  <c r="G355" i="69" l="1"/>
  <c r="G354" i="69" l="1"/>
  <c r="G353" i="69" l="1"/>
  <c r="G352" i="69" l="1"/>
  <c r="G351" i="69" l="1"/>
  <c r="G350" i="69" l="1"/>
  <c r="G349" i="69" l="1"/>
  <c r="G348" i="69" l="1"/>
  <c r="G347" i="69" l="1"/>
  <c r="G346" i="69" l="1"/>
  <c r="G345" i="69" l="1"/>
  <c r="G344" i="69" l="1"/>
  <c r="G343" i="69" l="1"/>
  <c r="G342" i="69" l="1"/>
  <c r="G341" i="69" l="1"/>
  <c r="G340" i="69" l="1"/>
  <c r="G339" i="69" l="1"/>
  <c r="G338" i="69" l="1"/>
  <c r="G337" i="69" l="1"/>
  <c r="G336" i="69" l="1"/>
  <c r="G335" i="69" l="1"/>
  <c r="G334" i="69" l="1"/>
  <c r="G333" i="69" l="1"/>
  <c r="G332" i="69" l="1"/>
  <c r="G331" i="69" l="1"/>
  <c r="G330" i="69" l="1"/>
  <c r="G329" i="69" l="1"/>
  <c r="G328" i="69" l="1"/>
  <c r="G327" i="69" l="1"/>
  <c r="G326" i="69" l="1"/>
  <c r="G325" i="69" l="1"/>
  <c r="G324" i="69" l="1"/>
  <c r="G323" i="69" l="1"/>
  <c r="G322" i="69" l="1"/>
  <c r="G321" i="69" l="1"/>
  <c r="G320" i="69" l="1"/>
  <c r="G319" i="69" l="1"/>
  <c r="G318" i="69" l="1"/>
  <c r="G317" i="69" l="1"/>
  <c r="G316" i="69" l="1"/>
  <c r="G315" i="69" l="1"/>
  <c r="G314" i="69" l="1"/>
  <c r="G313" i="69" l="1"/>
  <c r="G312" i="69" l="1"/>
  <c r="G311" i="69" l="1"/>
  <c r="G310" i="69" l="1"/>
  <c r="G309" i="69" l="1"/>
  <c r="G308" i="69" l="1"/>
  <c r="G307" i="69" l="1"/>
  <c r="G306" i="69" l="1"/>
  <c r="G305" i="69" l="1"/>
  <c r="G304" i="69" l="1"/>
  <c r="G303" i="69" l="1"/>
  <c r="G302" i="69" l="1"/>
  <c r="G301" i="69" l="1"/>
  <c r="G300" i="69" l="1"/>
  <c r="G299" i="69" l="1"/>
  <c r="G298" i="69" l="1"/>
  <c r="G297" i="69" l="1"/>
  <c r="G296" i="69" l="1"/>
  <c r="G295" i="69" l="1"/>
  <c r="G294" i="69" l="1"/>
  <c r="G293" i="69" l="1"/>
  <c r="G292" i="69" l="1"/>
  <c r="G291" i="69" l="1"/>
  <c r="G290" i="69" l="1"/>
  <c r="G289" i="69" l="1"/>
  <c r="G288" i="69" l="1"/>
  <c r="G287" i="69" l="1"/>
  <c r="G286" i="69" l="1"/>
  <c r="G285" i="69" l="1"/>
  <c r="G284" i="69" l="1"/>
  <c r="G283" i="69" l="1"/>
  <c r="G282" i="69" l="1"/>
  <c r="G281" i="69" l="1"/>
  <c r="G280" i="69" l="1"/>
  <c r="G279" i="69" l="1"/>
  <c r="G278" i="69" l="1"/>
  <c r="G277" i="69" l="1"/>
  <c r="G276" i="69" l="1"/>
  <c r="G275" i="69" l="1"/>
  <c r="G274" i="69" l="1"/>
  <c r="G273" i="69" l="1"/>
  <c r="G272" i="69" l="1"/>
  <c r="G271" i="69" l="1"/>
  <c r="G270" i="69" l="1"/>
  <c r="G269" i="69" l="1"/>
  <c r="G268" i="69" l="1"/>
  <c r="G267" i="69" l="1"/>
  <c r="G266" i="69" l="1"/>
  <c r="G265" i="69" l="1"/>
  <c r="G264" i="69" l="1"/>
  <c r="G263" i="69" l="1"/>
  <c r="G262" i="69" l="1"/>
  <c r="G261" i="69" l="1"/>
  <c r="G260" i="69" l="1"/>
  <c r="G259" i="69" l="1"/>
  <c r="G258" i="69" l="1"/>
  <c r="G257" i="69" l="1"/>
  <c r="G256" i="69" l="1"/>
  <c r="G255" i="69" l="1"/>
  <c r="G254" i="69" l="1"/>
  <c r="G253" i="69" l="1"/>
  <c r="G252" i="69" l="1"/>
  <c r="G251" i="69" l="1"/>
  <c r="G250" i="69" l="1"/>
  <c r="G249" i="69" l="1"/>
  <c r="G248" i="69" l="1"/>
  <c r="G247" i="69" l="1"/>
  <c r="G246" i="69" l="1"/>
  <c r="G245" i="69" l="1"/>
  <c r="G244" i="69" l="1"/>
  <c r="G243" i="69" l="1"/>
  <c r="G242" i="69" l="1"/>
  <c r="G241" i="69" l="1"/>
  <c r="G240" i="69" l="1"/>
  <c r="G239" i="69" l="1"/>
  <c r="G238" i="69" l="1"/>
  <c r="G237" i="69" l="1"/>
  <c r="G236" i="69" l="1"/>
  <c r="G235" i="69" l="1"/>
  <c r="G234" i="69" l="1"/>
  <c r="G233" i="69" l="1"/>
  <c r="G232" i="69" l="1"/>
  <c r="G231" i="69" l="1"/>
  <c r="G230" i="69" l="1"/>
  <c r="G229" i="69" l="1"/>
  <c r="G228" i="69" l="1"/>
  <c r="G227" i="69" l="1"/>
  <c r="G226" i="69" l="1"/>
  <c r="G225" i="69" l="1"/>
  <c r="G224" i="69" l="1"/>
  <c r="G223" i="69" l="1"/>
  <c r="G222" i="69" l="1"/>
  <c r="G221" i="69" l="1"/>
  <c r="G220" i="69" l="1"/>
  <c r="G219" i="69" l="1"/>
  <c r="G218" i="69" l="1"/>
  <c r="G217" i="69" l="1"/>
  <c r="G216" i="69" l="1"/>
  <c r="G215" i="69" l="1"/>
  <c r="G214" i="69" l="1"/>
  <c r="G213" i="69" l="1"/>
  <c r="G212" i="69" l="1"/>
  <c r="G211" i="69" l="1"/>
  <c r="G210" i="69" l="1"/>
  <c r="G209" i="69" l="1"/>
  <c r="G208" i="69" l="1"/>
  <c r="G207" i="69" l="1"/>
  <c r="G206" i="69" l="1"/>
  <c r="G205" i="69" l="1"/>
  <c r="G204" i="69" l="1"/>
  <c r="G203" i="69" l="1"/>
  <c r="G202" i="69" l="1"/>
  <c r="G201" i="69" l="1"/>
  <c r="G200" i="69" l="1"/>
  <c r="G199" i="69" l="1"/>
  <c r="G198" i="69" l="1"/>
  <c r="G197" i="69" l="1"/>
  <c r="G196" i="69" l="1"/>
  <c r="G195" i="69" l="1"/>
  <c r="G194" i="69" l="1"/>
  <c r="G193" i="69" l="1"/>
  <c r="G192" i="69" l="1"/>
  <c r="G191" i="69" l="1"/>
  <c r="G190" i="69" l="1"/>
  <c r="G189" i="69" l="1"/>
  <c r="G188" i="69" l="1"/>
  <c r="G187" i="69" l="1"/>
  <c r="G186" i="69" l="1"/>
  <c r="G185" i="69" l="1"/>
  <c r="G184" i="69" l="1"/>
  <c r="G183" i="69" l="1"/>
  <c r="G182" i="69" l="1"/>
  <c r="G181" i="69" l="1"/>
  <c r="G180" i="69" l="1"/>
  <c r="G179" i="69" l="1"/>
  <c r="G178" i="69" l="1"/>
  <c r="G177" i="69" l="1"/>
  <c r="G176" i="69" l="1"/>
  <c r="G175" i="69" l="1"/>
  <c r="G174" i="69" l="1"/>
  <c r="G173" i="69" l="1"/>
  <c r="G172" i="69" l="1"/>
  <c r="G171" i="69" l="1"/>
  <c r="G170" i="69" l="1"/>
  <c r="G169" i="69" l="1"/>
  <c r="G168" i="69" l="1"/>
  <c r="G167" i="69" l="1"/>
  <c r="G166" i="69" l="1"/>
  <c r="G165" i="69" l="1"/>
  <c r="G164" i="69" l="1"/>
  <c r="G163" i="69" l="1"/>
  <c r="G162" i="69" l="1"/>
  <c r="G161" i="69" l="1"/>
  <c r="G160" i="69" l="1"/>
  <c r="G159" i="69" l="1"/>
  <c r="G158" i="69" l="1"/>
  <c r="G157" i="69" l="1"/>
  <c r="G156" i="69" l="1"/>
  <c r="G155" i="69" l="1"/>
  <c r="G154" i="69" l="1"/>
  <c r="G153" i="69" l="1"/>
  <c r="G152" i="69" l="1"/>
  <c r="G151" i="69" l="1"/>
  <c r="G150" i="69" l="1"/>
  <c r="G149" i="69" l="1"/>
  <c r="G148" i="69" l="1"/>
  <c r="G147" i="69" l="1"/>
  <c r="G146" i="69" l="1"/>
  <c r="G145" i="69" l="1"/>
  <c r="G144" i="69" l="1"/>
  <c r="G143" i="69" l="1"/>
  <c r="G142" i="69" l="1"/>
  <c r="G141" i="69" l="1"/>
  <c r="G140" i="69" l="1"/>
  <c r="G139" i="69" l="1"/>
  <c r="G138" i="69" l="1"/>
  <c r="G137" i="69" l="1"/>
  <c r="G136" i="69" l="1"/>
  <c r="G135" i="69" l="1"/>
  <c r="G134" i="69" l="1"/>
  <c r="G133" i="69" l="1"/>
  <c r="G132" i="69" l="1"/>
  <c r="G131" i="69" l="1"/>
  <c r="G130" i="69" l="1"/>
  <c r="G129" i="69" l="1"/>
  <c r="G128" i="69" l="1"/>
  <c r="G127" i="69" l="1"/>
  <c r="G126" i="69" l="1"/>
  <c r="G125" i="69" l="1"/>
  <c r="G124" i="69" l="1"/>
  <c r="G123" i="69" l="1"/>
  <c r="G122" i="69" l="1"/>
  <c r="G121" i="69" l="1"/>
  <c r="G120" i="69" l="1"/>
  <c r="G119" i="69" l="1"/>
  <c r="G118" i="69" l="1"/>
  <c r="G117" i="69" l="1"/>
  <c r="G116" i="69" l="1"/>
  <c r="G115" i="69" l="1"/>
  <c r="G114" i="69" l="1"/>
  <c r="G113" i="69" l="1"/>
  <c r="G112" i="69" l="1"/>
  <c r="G111" i="69" l="1"/>
  <c r="G110" i="69" l="1"/>
  <c r="G109" i="69" l="1"/>
  <c r="G108" i="69" l="1"/>
  <c r="G107" i="69" l="1"/>
  <c r="G106" i="69" l="1"/>
  <c r="G105" i="69" l="1"/>
  <c r="G104" i="69" l="1"/>
  <c r="G103" i="69" l="1"/>
  <c r="G102" i="69" l="1"/>
  <c r="G101" i="69" l="1"/>
  <c r="G100" i="69" l="1"/>
  <c r="G99" i="69" l="1"/>
  <c r="G98" i="69" l="1"/>
  <c r="G97" i="69" l="1"/>
  <c r="G96" i="69" l="1"/>
  <c r="G95" i="69" l="1"/>
  <c r="G94" i="69" l="1"/>
  <c r="G93" i="69" l="1"/>
  <c r="G92" i="69" l="1"/>
  <c r="G91" i="69" l="1"/>
  <c r="G90" i="69" l="1"/>
  <c r="G89" i="69" l="1"/>
  <c r="G88" i="69" l="1"/>
  <c r="G87" i="69" l="1"/>
  <c r="G86" i="69" l="1"/>
  <c r="G85" i="69" l="1"/>
  <c r="G84" i="69" l="1"/>
  <c r="G83" i="69" l="1"/>
  <c r="G82" i="69" l="1"/>
  <c r="G81" i="69" l="1"/>
  <c r="G80" i="69" l="1"/>
  <c r="G79" i="69" l="1"/>
  <c r="G78" i="69" l="1"/>
  <c r="G77" i="69" l="1"/>
  <c r="G76" i="69" l="1"/>
  <c r="G75" i="69" l="1"/>
  <c r="G74" i="69" l="1"/>
  <c r="G73" i="69" l="1"/>
  <c r="G72" i="69" l="1"/>
  <c r="G71" i="69" l="1"/>
  <c r="G70" i="69" l="1"/>
  <c r="G69" i="69" l="1"/>
  <c r="G68" i="69" l="1"/>
  <c r="G67" i="69" l="1"/>
  <c r="G66" i="69" l="1"/>
  <c r="G65" i="69" l="1"/>
  <c r="G64" i="69" l="1"/>
  <c r="G63" i="69" l="1"/>
  <c r="G62" i="69" l="1"/>
  <c r="G61" i="69" l="1"/>
  <c r="G60" i="69" l="1"/>
  <c r="G59" i="69" l="1"/>
  <c r="G58" i="69" l="1"/>
  <c r="G57" i="69" l="1"/>
  <c r="G56" i="69" l="1"/>
  <c r="G55" i="69" l="1"/>
  <c r="G54" i="69" l="1"/>
  <c r="G53" i="69" l="1"/>
  <c r="G52" i="69" l="1"/>
  <c r="G51" i="69" l="1"/>
  <c r="G50" i="69" l="1"/>
  <c r="G49" i="69" l="1"/>
  <c r="G48" i="69" l="1"/>
  <c r="G47" i="69" l="1"/>
  <c r="G46" i="69" l="1"/>
  <c r="G45" i="69" l="1"/>
  <c r="G44" i="69" l="1"/>
  <c r="G43" i="69" l="1"/>
  <c r="G42" i="69" l="1"/>
  <c r="G41" i="69" l="1"/>
  <c r="G40" i="69" l="1"/>
  <c r="G39" i="69" l="1"/>
  <c r="G38" i="69" l="1"/>
  <c r="G37" i="69" l="1"/>
  <c r="G36" i="69" l="1"/>
  <c r="G35" i="69" l="1"/>
  <c r="G34" i="69" l="1"/>
  <c r="G33" i="69" l="1"/>
  <c r="G32" i="69" l="1"/>
  <c r="G31" i="69" l="1"/>
  <c r="G30" i="69" l="1"/>
  <c r="G29" i="69" l="1"/>
  <c r="G28" i="69" l="1"/>
  <c r="G27" i="69" l="1"/>
  <c r="G26" i="69" l="1"/>
  <c r="G25" i="69" l="1"/>
  <c r="G24" i="69" l="1"/>
  <c r="G23" i="69" l="1"/>
  <c r="G22" i="69" l="1"/>
  <c r="G21" i="69" l="1"/>
  <c r="G20" i="69" l="1"/>
  <c r="G19" i="69" l="1"/>
  <c r="G18" i="69" l="1"/>
  <c r="G17" i="69" l="1"/>
  <c r="G16" i="69" l="1"/>
  <c r="G15" i="69" l="1"/>
  <c r="G14" i="69" l="1"/>
  <c r="G13" i="69" l="1"/>
  <c r="G12" i="69" l="1"/>
  <c r="G11" i="69" l="1"/>
  <c r="G10" i="69" l="1"/>
  <c r="G9" i="69" l="1"/>
  <c r="G8" i="69" l="1"/>
  <c r="G7" i="69" l="1"/>
  <c r="G6" i="69" l="1"/>
  <c r="G5" i="69" l="1"/>
  <c r="G4" i="69" l="1"/>
  <c r="G3" i="69" l="1"/>
  <c r="F2" i="69"/>
  <c r="L36" i="45" s="1"/>
  <c r="L89" i="45" l="1" a="1"/>
  <c r="L89" i="45" s="1"/>
  <c r="L88" i="45" a="1"/>
  <c r="L88" i="45" s="1"/>
  <c r="L2" i="45" a="1"/>
  <c r="L2" i="45" s="1"/>
  <c r="L138" i="45" a="1"/>
  <c r="L138" i="45" s="1"/>
  <c r="L133" i="45" a="1"/>
  <c r="L133" i="45" s="1"/>
  <c r="L117" i="45" a="1"/>
  <c r="L117" i="45" s="1"/>
  <c r="L101" i="45" a="1"/>
  <c r="L101" i="45" s="1"/>
  <c r="L81" i="45" a="1"/>
  <c r="L81" i="45" s="1"/>
  <c r="L65" i="45" a="1"/>
  <c r="L65" i="45" s="1"/>
  <c r="L49" i="45" a="1"/>
  <c r="L49" i="45" s="1"/>
  <c r="L33" i="45" a="1"/>
  <c r="L33" i="45" s="1"/>
  <c r="L17" i="45" a="1"/>
  <c r="L17" i="45" s="1"/>
  <c r="L136" i="45" a="1"/>
  <c r="L136" i="45" s="1"/>
  <c r="L120" i="45" a="1"/>
  <c r="L120" i="45" s="1"/>
  <c r="L104" i="45" a="1"/>
  <c r="L104" i="45" s="1"/>
  <c r="L84" i="45" a="1"/>
  <c r="L84" i="45" s="1"/>
  <c r="L68" i="45" a="1"/>
  <c r="L68" i="45" s="1"/>
  <c r="L52" i="45" a="1"/>
  <c r="L52" i="45" s="1"/>
  <c r="L20" i="45" a="1"/>
  <c r="L20" i="45" s="1"/>
  <c r="L4" i="45" a="1"/>
  <c r="L4" i="45" s="1"/>
  <c r="L131" i="45" a="1"/>
  <c r="L131" i="45" s="1"/>
  <c r="L115" i="45" a="1"/>
  <c r="L115" i="45" s="1"/>
  <c r="L99" i="45" a="1"/>
  <c r="L99" i="45" s="1"/>
  <c r="L83" i="45" a="1"/>
  <c r="L83" i="45" s="1"/>
  <c r="L67" i="45" a="1"/>
  <c r="L67" i="45" s="1"/>
  <c r="L51" i="45" a="1"/>
  <c r="L51" i="45" s="1"/>
  <c r="L35" i="45" a="1"/>
  <c r="L35" i="45" s="1"/>
  <c r="L19" i="45" a="1"/>
  <c r="L19" i="45" s="1"/>
  <c r="L3" i="45" a="1"/>
  <c r="L3" i="45" s="1"/>
  <c r="L118" i="45" a="1"/>
  <c r="L118" i="45" s="1"/>
  <c r="L102" i="45" a="1"/>
  <c r="L102" i="45" s="1"/>
  <c r="L86" i="45" a="1"/>
  <c r="L86" i="45" s="1"/>
  <c r="L70" i="45" a="1"/>
  <c r="L70" i="45" s="1"/>
  <c r="L54" i="45" a="1"/>
  <c r="L54" i="45" s="1"/>
  <c r="L38" i="45" a="1"/>
  <c r="L38" i="45" s="1"/>
  <c r="L22" i="45" a="1"/>
  <c r="L22" i="45" s="1"/>
  <c r="L6" i="45" a="1"/>
  <c r="L6" i="45" s="1"/>
  <c r="L130" i="45" a="1"/>
  <c r="L130" i="45" s="1"/>
  <c r="L129" i="45" a="1"/>
  <c r="L129" i="45" s="1"/>
  <c r="L113" i="45" a="1"/>
  <c r="L113" i="45" s="1"/>
  <c r="L97" i="45" a="1"/>
  <c r="L97" i="45" s="1"/>
  <c r="L77" i="45" a="1"/>
  <c r="L77" i="45" s="1"/>
  <c r="L61" i="45" a="1"/>
  <c r="L61" i="45" s="1"/>
  <c r="L45" i="45" a="1"/>
  <c r="L45" i="45" s="1"/>
  <c r="L29" i="45" a="1"/>
  <c r="L29" i="45" s="1"/>
  <c r="L13" i="45" a="1"/>
  <c r="L13" i="45" s="1"/>
  <c r="L132" i="45" a="1"/>
  <c r="L132" i="45" s="1"/>
  <c r="L116" i="45" a="1"/>
  <c r="L116" i="45" s="1"/>
  <c r="L100" i="45" a="1"/>
  <c r="L100" i="45" s="1"/>
  <c r="L80" i="45" a="1"/>
  <c r="L80" i="45" s="1"/>
  <c r="L64" i="45" a="1"/>
  <c r="L64" i="45" s="1"/>
  <c r="L48" i="45" a="1"/>
  <c r="L48" i="45" s="1"/>
  <c r="L32" i="45" a="1"/>
  <c r="L32" i="45" s="1"/>
  <c r="L16" i="45" a="1"/>
  <c r="L16" i="45" s="1"/>
  <c r="L140" i="45" a="1"/>
  <c r="L140" i="45" s="1"/>
  <c r="L127" i="45" a="1"/>
  <c r="L127" i="45" s="1"/>
  <c r="L111" i="45" a="1"/>
  <c r="L111" i="45" s="1"/>
  <c r="L95" i="45" a="1"/>
  <c r="L95" i="45" s="1"/>
  <c r="L79" i="45" a="1"/>
  <c r="L79" i="45" s="1"/>
  <c r="L63" i="45" a="1"/>
  <c r="L63" i="45" s="1"/>
  <c r="L47" i="45" a="1"/>
  <c r="L47" i="45" s="1"/>
  <c r="L31" i="45" a="1"/>
  <c r="L31" i="45" s="1"/>
  <c r="L15" i="45" a="1"/>
  <c r="L15" i="45" s="1"/>
  <c r="L134" i="45" a="1"/>
  <c r="L134" i="45" s="1"/>
  <c r="L114" i="45" a="1"/>
  <c r="L114" i="45" s="1"/>
  <c r="L98" i="45" a="1"/>
  <c r="L98" i="45" s="1"/>
  <c r="L82" i="45" a="1"/>
  <c r="L82" i="45" s="1"/>
  <c r="L66" i="45" a="1"/>
  <c r="L66" i="45" s="1"/>
  <c r="L50" i="45" a="1"/>
  <c r="L50" i="45" s="1"/>
  <c r="L34" i="45" a="1"/>
  <c r="L34" i="45" s="1"/>
  <c r="L18" i="45" a="1"/>
  <c r="L18" i="45" s="1"/>
  <c r="L141" i="45" a="1"/>
  <c r="L141" i="45" s="1"/>
  <c r="L125" i="45" a="1"/>
  <c r="L125" i="45" s="1"/>
  <c r="L109" i="45" a="1"/>
  <c r="L109" i="45" s="1"/>
  <c r="L93" i="45" a="1"/>
  <c r="L93" i="45" s="1"/>
  <c r="L73" i="45" a="1"/>
  <c r="L73" i="45" s="1"/>
  <c r="L57" i="45" a="1"/>
  <c r="L57" i="45" s="1"/>
  <c r="L41" i="45" a="1"/>
  <c r="L41" i="45" s="1"/>
  <c r="L25" i="45" a="1"/>
  <c r="L25" i="45" s="1"/>
  <c r="L9" i="45" a="1"/>
  <c r="L9" i="45" s="1"/>
  <c r="L128" i="45" a="1"/>
  <c r="L128" i="45" s="1"/>
  <c r="L112" i="45" a="1"/>
  <c r="L112" i="45" s="1"/>
  <c r="L96" i="45" a="1"/>
  <c r="L96" i="45" s="1"/>
  <c r="L76" i="45" a="1"/>
  <c r="L76" i="45" s="1"/>
  <c r="L60" i="45" a="1"/>
  <c r="L60" i="45" s="1"/>
  <c r="L44" i="45" a="1"/>
  <c r="L44" i="45" s="1"/>
  <c r="L28" i="45" a="1"/>
  <c r="L28" i="45" s="1"/>
  <c r="L12" i="45" a="1"/>
  <c r="L12" i="45" s="1"/>
  <c r="L139" i="45" a="1"/>
  <c r="L139" i="45" s="1"/>
  <c r="L123" i="45" a="1"/>
  <c r="L123" i="45" s="1"/>
  <c r="L107" i="45" a="1"/>
  <c r="L107" i="45" s="1"/>
  <c r="L91" i="45" a="1"/>
  <c r="L91" i="45" s="1"/>
  <c r="L75" i="45" a="1"/>
  <c r="L75" i="45" s="1"/>
  <c r="L59" i="45" a="1"/>
  <c r="L59" i="45" s="1"/>
  <c r="L43" i="45" a="1"/>
  <c r="L43" i="45" s="1"/>
  <c r="L27" i="45" a="1"/>
  <c r="L27" i="45" s="1"/>
  <c r="L11" i="45" a="1"/>
  <c r="L11" i="45" s="1"/>
  <c r="L126" i="45" a="1"/>
  <c r="L126" i="45" s="1"/>
  <c r="L110" i="45" a="1"/>
  <c r="L110" i="45" s="1"/>
  <c r="L94" i="45" a="1"/>
  <c r="L94" i="45" s="1"/>
  <c r="L78" i="45" a="1"/>
  <c r="L78" i="45" s="1"/>
  <c r="L62" i="45" a="1"/>
  <c r="L62" i="45" s="1"/>
  <c r="L46" i="45" a="1"/>
  <c r="L46" i="45" s="1"/>
  <c r="L30" i="45" a="1"/>
  <c r="L30" i="45" s="1"/>
  <c r="L14" i="45" a="1"/>
  <c r="L14" i="45" s="1"/>
  <c r="L137" i="45" a="1"/>
  <c r="L137" i="45" s="1"/>
  <c r="L121" i="45" a="1"/>
  <c r="L121" i="45" s="1"/>
  <c r="L105" i="45" a="1"/>
  <c r="L105" i="45" s="1"/>
  <c r="L85" i="45" a="1"/>
  <c r="L85" i="45" s="1"/>
  <c r="L69" i="45" a="1"/>
  <c r="L69" i="45" s="1"/>
  <c r="L53" i="45" a="1"/>
  <c r="L53" i="45" s="1"/>
  <c r="L37" i="45" a="1"/>
  <c r="L37" i="45" s="1"/>
  <c r="L21" i="45" a="1"/>
  <c r="L21" i="45" s="1"/>
  <c r="L5" i="45" a="1"/>
  <c r="L5" i="45" s="1"/>
  <c r="L124" i="45" a="1"/>
  <c r="L124" i="45" s="1"/>
  <c r="L108" i="45" a="1"/>
  <c r="L108" i="45" s="1"/>
  <c r="L92" i="45" a="1"/>
  <c r="L92" i="45" s="1"/>
  <c r="L72" i="45" a="1"/>
  <c r="L72" i="45" s="1"/>
  <c r="L56" i="45" a="1"/>
  <c r="L56" i="45" s="1"/>
  <c r="L40" i="45" a="1"/>
  <c r="L40" i="45" s="1"/>
  <c r="L24" i="45" a="1"/>
  <c r="L24" i="45" s="1"/>
  <c r="L8" i="45" a="1"/>
  <c r="L8" i="45" s="1"/>
  <c r="L135" i="45" a="1"/>
  <c r="L135" i="45" s="1"/>
  <c r="L119" i="45" a="1"/>
  <c r="L119" i="45" s="1"/>
  <c r="L103" i="45" a="1"/>
  <c r="L103" i="45" s="1"/>
  <c r="L87" i="45" a="1"/>
  <c r="L87" i="45" s="1"/>
  <c r="L71" i="45" a="1"/>
  <c r="L71" i="45" s="1"/>
  <c r="L55" i="45" a="1"/>
  <c r="L55" i="45" s="1"/>
  <c r="L39" i="45" a="1"/>
  <c r="L39" i="45" s="1"/>
  <c r="L23" i="45" a="1"/>
  <c r="L23" i="45" s="1"/>
  <c r="L7" i="45" a="1"/>
  <c r="L7" i="45" s="1"/>
  <c r="L122" i="45" a="1"/>
  <c r="L122" i="45" s="1"/>
  <c r="L106" i="45" a="1"/>
  <c r="L106" i="45" s="1"/>
  <c r="L90" i="45" a="1"/>
  <c r="L90" i="45" s="1"/>
  <c r="L74" i="45" a="1"/>
  <c r="L74" i="45" s="1"/>
  <c r="L58" i="45" a="1"/>
  <c r="L58" i="45" s="1"/>
  <c r="L42" i="45" a="1"/>
  <c r="L42" i="45" s="1"/>
  <c r="L26" i="45" a="1"/>
  <c r="L26" i="45" s="1"/>
  <c r="L10" i="45" a="1"/>
  <c r="L10" i="45" s="1"/>
  <c r="G2" i="69"/>
</calcChain>
</file>

<file path=xl/sharedStrings.xml><?xml version="1.0" encoding="utf-8"?>
<sst xmlns="http://schemas.openxmlformats.org/spreadsheetml/2006/main" count="5464" uniqueCount="412">
  <si>
    <t>食一仁</t>
  </si>
  <si>
    <t>食一義</t>
  </si>
  <si>
    <t>園一仁</t>
  </si>
  <si>
    <t>室一仁</t>
  </si>
  <si>
    <t>機一義</t>
  </si>
  <si>
    <t>電一仁</t>
  </si>
  <si>
    <t>基本電學</t>
  </si>
  <si>
    <t>食二仁</t>
  </si>
  <si>
    <t>食二義</t>
  </si>
  <si>
    <t>園二仁</t>
  </si>
  <si>
    <t>室二仁</t>
  </si>
  <si>
    <t>機二仁</t>
  </si>
  <si>
    <t>機二義</t>
  </si>
  <si>
    <t>電二仁</t>
  </si>
  <si>
    <t>電二義</t>
  </si>
  <si>
    <t>食三仁</t>
  </si>
  <si>
    <t>食三義</t>
  </si>
  <si>
    <t>園三仁</t>
  </si>
  <si>
    <t>室三仁</t>
  </si>
  <si>
    <t>機三仁</t>
  </si>
  <si>
    <t>機三義</t>
  </si>
  <si>
    <t>電三仁</t>
  </si>
  <si>
    <t>電三義</t>
  </si>
  <si>
    <t>綜三仁</t>
    <phoneticPr fontId="3" type="noConversion"/>
  </si>
  <si>
    <r>
      <t>依校務會議報告事項，推動期中(末)考各科試卷回收措施，</t>
    </r>
    <r>
      <rPr>
        <b/>
        <u/>
        <sz val="18"/>
        <color theme="1"/>
        <rFont val="華康行楷體W5"/>
        <family val="4"/>
        <charset val="136"/>
      </rPr>
      <t>請監考老師將所有試卷及答案卡確實回收，感謝。</t>
    </r>
    <phoneticPr fontId="3" type="noConversion"/>
  </si>
  <si>
    <r>
      <t>依校務會議報告事項，推動期中(末)考各科試卷回收措施，</t>
    </r>
    <r>
      <rPr>
        <b/>
        <u/>
        <sz val="18"/>
        <color theme="1"/>
        <rFont val="華康行楷體W5"/>
        <family val="4"/>
        <charset val="136"/>
      </rPr>
      <t>請監考老師將所有試卷及答案卡確實回收，感謝。</t>
    </r>
    <phoneticPr fontId="3" type="noConversion"/>
  </si>
  <si>
    <t>農業概論</t>
  </si>
  <si>
    <t>生物</t>
  </si>
  <si>
    <t>分析化學</t>
  </si>
  <si>
    <t>植物識別實習</t>
  </si>
  <si>
    <t>食品檢驗分析</t>
  </si>
  <si>
    <t>　　　4.若未能於期限前繳交試卷，請自行印製並將原稿交教學組存檔。</t>
    <phoneticPr fontId="3" type="noConversion"/>
  </si>
  <si>
    <t>日期</t>
    <phoneticPr fontId="3" type="noConversion"/>
  </si>
  <si>
    <t>班級/節次</t>
    <phoneticPr fontId="3" type="noConversion"/>
  </si>
  <si>
    <t>分析化學</t>
    <phoneticPr fontId="3" type="noConversion"/>
  </si>
  <si>
    <t>說明：1.空白為自修。</t>
    <phoneticPr fontId="3" type="noConversion"/>
  </si>
  <si>
    <t>　　　2.請各位老師隨班監考及看自修。</t>
    <phoneticPr fontId="3" type="noConversion"/>
  </si>
  <si>
    <t>缺考犯規紀錄</t>
    <phoneticPr fontId="3" type="noConversion"/>
  </si>
  <si>
    <t>監考
老師</t>
    <phoneticPr fontId="3" type="noConversion"/>
  </si>
  <si>
    <t>監考老師簽名</t>
    <phoneticPr fontId="3" type="noConversion"/>
  </si>
  <si>
    <t>應到人數
實到人數</t>
    <phoneticPr fontId="8" type="noConversion"/>
  </si>
  <si>
    <t>監考
老師</t>
    <phoneticPr fontId="3" type="noConversion"/>
  </si>
  <si>
    <t>應到人數
實到人數</t>
    <phoneticPr fontId="8" type="noConversion"/>
  </si>
  <si>
    <t>監考老師簽名</t>
    <phoneticPr fontId="3" type="noConversion"/>
  </si>
  <si>
    <t>任課
老師</t>
    <phoneticPr fontId="3" type="noConversion"/>
  </si>
  <si>
    <t>班級名稱</t>
  </si>
  <si>
    <t>科目名稱</t>
  </si>
  <si>
    <t>教師名稱</t>
  </si>
  <si>
    <t>數學</t>
  </si>
  <si>
    <t>資訊科技</t>
  </si>
  <si>
    <t>林勳耀</t>
  </si>
  <si>
    <t>溫俊卿</t>
  </si>
  <si>
    <t>體育</t>
  </si>
  <si>
    <t>楊宗儒</t>
  </si>
  <si>
    <t>水電一</t>
  </si>
  <si>
    <t>配電實習</t>
  </si>
  <si>
    <t>邱光良</t>
  </si>
  <si>
    <t>配管實習</t>
  </si>
  <si>
    <t>傅苡嫙</t>
  </si>
  <si>
    <t>周古陽</t>
  </si>
  <si>
    <t>張哲維</t>
  </si>
  <si>
    <t>黃怡萍</t>
  </si>
  <si>
    <t>林慈玉</t>
  </si>
  <si>
    <t>國學常識</t>
  </si>
  <si>
    <t>生涯規劃</t>
  </si>
  <si>
    <t>團體活動時間</t>
  </si>
  <si>
    <t/>
  </si>
  <si>
    <t>班級活動</t>
  </si>
  <si>
    <t>謝佩君</t>
  </si>
  <si>
    <t>基礎電工實習</t>
  </si>
  <si>
    <t>羅正斌</t>
  </si>
  <si>
    <t>客語文</t>
  </si>
  <si>
    <t>基本電學實習</t>
  </si>
  <si>
    <t>劉哲甫</t>
  </si>
  <si>
    <t>化學</t>
  </si>
  <si>
    <t>圖書館利用</t>
  </si>
  <si>
    <t>林啟鵬</t>
  </si>
  <si>
    <t>生活英語會話</t>
  </si>
  <si>
    <t>農業資訊管理實習</t>
  </si>
  <si>
    <t>鄭雅凌</t>
  </si>
  <si>
    <t>花藝與盆景設計實習</t>
  </si>
  <si>
    <t>邱靜瑤</t>
  </si>
  <si>
    <t>植物保護實習</t>
  </si>
  <si>
    <t>植物栽培實習</t>
  </si>
  <si>
    <t>陳志逸</t>
  </si>
  <si>
    <t>江其龍</t>
  </si>
  <si>
    <t>陳瑞斌</t>
  </si>
  <si>
    <t>電子學實習</t>
  </si>
  <si>
    <t>莊志偉</t>
  </si>
  <si>
    <t>電工機械</t>
  </si>
  <si>
    <t>邱昀儀</t>
  </si>
  <si>
    <t>電子學</t>
  </si>
  <si>
    <t>張文鑫</t>
  </si>
  <si>
    <t>應用電子</t>
  </si>
  <si>
    <t>陳雅芸</t>
  </si>
  <si>
    <t>英文閱讀</t>
  </si>
  <si>
    <t>陳怡如</t>
  </si>
  <si>
    <t>食品化學與分析</t>
  </si>
  <si>
    <t>賴俐妏</t>
  </si>
  <si>
    <t>謝妮鴛</t>
  </si>
  <si>
    <t>食品加工技術</t>
  </si>
  <si>
    <t>謝岱燕</t>
  </si>
  <si>
    <t>食品衛生安全</t>
  </si>
  <si>
    <t>健康生活</t>
  </si>
  <si>
    <t>專案研究</t>
  </si>
  <si>
    <t>郭慧嫻</t>
  </si>
  <si>
    <t>農畜產品加工</t>
  </si>
  <si>
    <t>進階食品加工實習</t>
  </si>
  <si>
    <t>陳得康</t>
  </si>
  <si>
    <t>農園場管理實習</t>
  </si>
  <si>
    <t>吳美鶯</t>
  </si>
  <si>
    <t>邱垂杰</t>
  </si>
  <si>
    <t>彈性學習時間</t>
  </si>
  <si>
    <t>景觀設計與施工實習</t>
  </si>
  <si>
    <t>室內製圖實習</t>
  </si>
  <si>
    <t>徐維鴻</t>
  </si>
  <si>
    <t>室內裝修實習</t>
  </si>
  <si>
    <t>林哲弘</t>
  </si>
  <si>
    <t>室內裝修實務</t>
  </si>
  <si>
    <t>郭仲肯</t>
  </si>
  <si>
    <t>專題實作</t>
  </si>
  <si>
    <t>歷史</t>
  </si>
  <si>
    <t>繪畫基礎實習</t>
  </si>
  <si>
    <t>室內設計與裝潢實習</t>
  </si>
  <si>
    <t>湯敬琦</t>
  </si>
  <si>
    <t>基礎圖學實習</t>
  </si>
  <si>
    <t>綜一仁</t>
  </si>
  <si>
    <t>生活管理</t>
  </si>
  <si>
    <t>沈辰融</t>
  </si>
  <si>
    <t>3D電腦繪圖實習</t>
  </si>
  <si>
    <t>何家誠</t>
  </si>
  <si>
    <t>數值控制加工實習</t>
  </si>
  <si>
    <t>莫建勳</t>
  </si>
  <si>
    <t>人機介面實習</t>
  </si>
  <si>
    <t>網路應用實習</t>
  </si>
  <si>
    <t>傅傳仁</t>
  </si>
  <si>
    <t>室內配線應用實習</t>
  </si>
  <si>
    <t>物理</t>
  </si>
  <si>
    <t>機一仁</t>
  </si>
  <si>
    <t>陳建德</t>
  </si>
  <si>
    <t>張至行</t>
  </si>
  <si>
    <t>黃毓琳</t>
  </si>
  <si>
    <t>機械製造</t>
  </si>
  <si>
    <t>王雍智</t>
  </si>
  <si>
    <t>銑床實習</t>
  </si>
  <si>
    <t>范揚志</t>
  </si>
  <si>
    <t>鍾世英</t>
  </si>
  <si>
    <t>水電三</t>
  </si>
  <si>
    <t>陳進國</t>
  </si>
  <si>
    <t>車床實習</t>
  </si>
  <si>
    <t>基礎加工實習</t>
  </si>
  <si>
    <t>機械製圖實習</t>
  </si>
  <si>
    <t>江資凱</t>
  </si>
  <si>
    <t>綜三仁</t>
  </si>
  <si>
    <t>陳信瑋</t>
  </si>
  <si>
    <t>烘焙加工實作</t>
  </si>
  <si>
    <t>胡舒華</t>
  </si>
  <si>
    <t>室內設計與製圖實作</t>
  </si>
  <si>
    <t>透視表現技法實習</t>
  </si>
  <si>
    <t>胡文宗</t>
  </si>
  <si>
    <t>精密加工基礎實習</t>
  </si>
  <si>
    <t>吳政寰</t>
  </si>
  <si>
    <t>地理</t>
  </si>
  <si>
    <t>服務導論</t>
  </si>
  <si>
    <t>基礎配電實習</t>
  </si>
  <si>
    <t>室內配線實習</t>
  </si>
  <si>
    <t>農園藝種植維護實作</t>
  </si>
  <si>
    <t>張惠棻</t>
  </si>
  <si>
    <t>向元玲</t>
  </si>
  <si>
    <t>食品加工</t>
  </si>
  <si>
    <t>食品加工實習</t>
  </si>
  <si>
    <t>基本設計實習</t>
  </si>
  <si>
    <t>水電二</t>
  </si>
  <si>
    <t>綜二仁</t>
  </si>
  <si>
    <t>張淑芬</t>
  </si>
  <si>
    <t>黃瓊慧</t>
  </si>
  <si>
    <t>跨域文創設計實習</t>
  </si>
  <si>
    <t>食品保存與營養</t>
  </si>
  <si>
    <t>食品製造實習</t>
  </si>
  <si>
    <t>木藝製作實習</t>
  </si>
  <si>
    <t>綠色設計實習</t>
  </si>
  <si>
    <t>室內設計實習</t>
  </si>
  <si>
    <t>CAD/CAM設計加工實習</t>
  </si>
  <si>
    <t>模具基礎實習</t>
  </si>
  <si>
    <t>機電整合實習</t>
  </si>
  <si>
    <t>創客實習</t>
  </si>
  <si>
    <t>銲接實習</t>
  </si>
  <si>
    <t>單晶片實習</t>
  </si>
  <si>
    <t>電腦應用實習</t>
  </si>
  <si>
    <t>電機控制實習</t>
  </si>
  <si>
    <t>數位邏輯實習</t>
  </si>
  <si>
    <t>電腦硬體裝修實習</t>
  </si>
  <si>
    <t>工業控制實習</t>
  </si>
  <si>
    <t>健康休閑管理</t>
  </si>
  <si>
    <t>社區清潔服務實習</t>
  </si>
  <si>
    <t>門市實習</t>
  </si>
  <si>
    <t>商品整理實習</t>
  </si>
  <si>
    <t>社群</t>
  </si>
  <si>
    <t>社群時間(藝能)</t>
  </si>
  <si>
    <t>鍾玉磬</t>
  </si>
  <si>
    <t>胡敏琳</t>
  </si>
  <si>
    <t>社群時間(社)</t>
  </si>
  <si>
    <t>鄭德芳</t>
  </si>
  <si>
    <t>社群時間(數)</t>
  </si>
  <si>
    <t>本土語言</t>
  </si>
  <si>
    <t>閩南語文</t>
  </si>
  <si>
    <t>原住民族語文-泰雅語</t>
  </si>
  <si>
    <t>原住民族語文-賽夏語</t>
  </si>
  <si>
    <t>社會技巧</t>
  </si>
  <si>
    <t>適性三工</t>
  </si>
  <si>
    <t>適性三農</t>
  </si>
  <si>
    <t>社群時間(國)</t>
  </si>
  <si>
    <t>社群時間(英)</t>
  </si>
  <si>
    <t>資源班</t>
  </si>
  <si>
    <t>黃君豪</t>
  </si>
  <si>
    <t>職業教育</t>
  </si>
  <si>
    <t>彈性學習</t>
  </si>
  <si>
    <t>機械力學</t>
  </si>
  <si>
    <t>林建廷</t>
  </si>
  <si>
    <t>機件原理</t>
  </si>
  <si>
    <t>精密機械實習</t>
  </si>
  <si>
    <t>職場清潔實作</t>
  </si>
  <si>
    <t>黎采玟</t>
  </si>
  <si>
    <t>適性二農(園+室)</t>
  </si>
  <si>
    <t>農業生產</t>
  </si>
  <si>
    <t>食品微生物</t>
  </si>
  <si>
    <t>食品微生物實習</t>
  </si>
  <si>
    <t>球根花卉栽培實習</t>
  </si>
  <si>
    <t>組織培養實習</t>
  </si>
  <si>
    <t>植物生理</t>
  </si>
  <si>
    <t>園藝經營管理與行銷實習</t>
  </si>
  <si>
    <t>蝴蝶蘭栽培實習</t>
  </si>
  <si>
    <t>草莓種苗繁殖與栽培實習</t>
  </si>
  <si>
    <t>生物技術概論</t>
  </si>
  <si>
    <t>農業安全衛生</t>
  </si>
  <si>
    <t>景觀園藝設計實習</t>
  </si>
  <si>
    <t>烘焙食品加工</t>
  </si>
  <si>
    <t>烘焙食品加工實習</t>
  </si>
  <si>
    <t>分析化學實習</t>
  </si>
  <si>
    <t>電一義</t>
  </si>
  <si>
    <t>直流迴路分析</t>
  </si>
  <si>
    <t>精密量測實習</t>
  </si>
  <si>
    <t>機械材料</t>
  </si>
  <si>
    <t>表現技法實習</t>
  </si>
  <si>
    <t>電腦輔助繪圖實習進階</t>
  </si>
  <si>
    <t>國文文學欣賞</t>
  </si>
  <si>
    <t>第</t>
    <phoneticPr fontId="3" type="noConversion"/>
  </si>
  <si>
    <t>節</t>
    <phoneticPr fontId="3" type="noConversion"/>
  </si>
  <si>
    <t>考試名稱</t>
    <phoneticPr fontId="3" type="noConversion"/>
  </si>
  <si>
    <t>考試日期</t>
    <phoneticPr fontId="3" type="noConversion"/>
  </si>
  <si>
    <t>節次</t>
  </si>
  <si>
    <t>1</t>
  </si>
  <si>
    <t>2</t>
  </si>
  <si>
    <t>3</t>
  </si>
  <si>
    <t>4</t>
  </si>
  <si>
    <t>5</t>
  </si>
  <si>
    <t>6</t>
  </si>
  <si>
    <t>7</t>
  </si>
  <si>
    <t>監考老師</t>
    <phoneticPr fontId="3" type="noConversion"/>
  </si>
  <si>
    <t>注意選修課須修正老師</t>
    <phoneticPr fontId="3" type="noConversion"/>
  </si>
  <si>
    <t>數學分組老師須修正</t>
    <phoneticPr fontId="3" type="noConversion"/>
  </si>
  <si>
    <t>本土語那堂監考需另外安排</t>
    <phoneticPr fontId="3" type="noConversion"/>
  </si>
  <si>
    <t>彈性那堂需另外安排</t>
    <phoneticPr fontId="3" type="noConversion"/>
  </si>
  <si>
    <t>如有禮拜二考試團體週會需另外安排(通常不會排拜二)</t>
    <phoneticPr fontId="3" type="noConversion"/>
  </si>
  <si>
    <t>篩除空白</t>
    <phoneticPr fontId="3" type="noConversion"/>
  </si>
  <si>
    <t>任課老師</t>
    <phoneticPr fontId="3" type="noConversion"/>
  </si>
  <si>
    <t>注意選修課須修正老師(分三組選修課需手動打)</t>
    <phoneticPr fontId="3" type="noConversion"/>
  </si>
  <si>
    <t>列高139.25</t>
    <phoneticPr fontId="3" type="noConversion"/>
  </si>
  <si>
    <t>欄寬</t>
    <phoneticPr fontId="3" type="noConversion"/>
  </si>
  <si>
    <t>113上
第2次
段考</t>
    <phoneticPr fontId="3" type="noConversion"/>
  </si>
  <si>
    <t>食一仁</t>
    <phoneticPr fontId="3" type="noConversion"/>
  </si>
  <si>
    <t>王小明</t>
    <phoneticPr fontId="3" type="noConversion"/>
  </si>
  <si>
    <t>11月11日</t>
    <phoneticPr fontId="3" type="noConversion"/>
  </si>
  <si>
    <t>應到人數
實到人數</t>
    <phoneticPr fontId="3" type="noConversion"/>
  </si>
  <si>
    <t>缺考
犯規
紀錄</t>
    <phoneticPr fontId="3" type="noConversion"/>
  </si>
  <si>
    <t>專業數學</t>
    <phoneticPr fontId="3" type="noConversion"/>
  </si>
  <si>
    <t>標籤大小格式公式勿動</t>
    <phoneticPr fontId="3" type="noConversion"/>
  </si>
  <si>
    <t>標籤編號</t>
    <phoneticPr fontId="3" type="noConversion"/>
  </si>
  <si>
    <t>1月20日星期一</t>
    <phoneticPr fontId="3" type="noConversion"/>
  </si>
  <si>
    <t>若標籤重貼後 無連動按SHIFT CTRL +ENTER</t>
    <phoneticPr fontId="3" type="noConversion"/>
  </si>
  <si>
    <t>計算機應用</t>
  </si>
  <si>
    <t>健康與護理</t>
  </si>
  <si>
    <t>全民國防教育</t>
  </si>
  <si>
    <t>綜合運動</t>
  </si>
  <si>
    <t>基礎電學實習</t>
  </si>
  <si>
    <t>工業安全與衛生</t>
  </si>
  <si>
    <t>實用電學</t>
  </si>
  <si>
    <t>藝術生活</t>
  </si>
  <si>
    <t>文書處理實習</t>
  </si>
  <si>
    <t>基礎清潔實作</t>
  </si>
  <si>
    <t>食材處理實作</t>
  </si>
  <si>
    <t>食品檢驗分析實習</t>
  </si>
  <si>
    <t>生命科學概論</t>
  </si>
  <si>
    <t>農業資源應用實習</t>
  </si>
  <si>
    <t>設計與生活美學</t>
  </si>
  <si>
    <t>數位影像處理實習</t>
  </si>
  <si>
    <t>設計概論</t>
  </si>
  <si>
    <t>球類運動進階</t>
  </si>
  <si>
    <t>公民與社會</t>
  </si>
  <si>
    <t>實用數學</t>
  </si>
  <si>
    <t>實用英語會話</t>
  </si>
  <si>
    <t>數值控制機械實習</t>
  </si>
  <si>
    <t>機械工作法</t>
  </si>
  <si>
    <t>機件原理解析</t>
  </si>
  <si>
    <t>電腦機械製圖實習</t>
  </si>
  <si>
    <t>機械加工實習</t>
  </si>
  <si>
    <t>智慧居家監控實習</t>
  </si>
  <si>
    <t>衛生與安全概論</t>
  </si>
  <si>
    <t>農作物加工實作</t>
  </si>
  <si>
    <t>商品整理實務</t>
  </si>
  <si>
    <t>基礎速食實作</t>
  </si>
  <si>
    <t>農園管理維護實作</t>
  </si>
  <si>
    <t>專業數學</t>
  </si>
  <si>
    <t>食品化學與分析實習</t>
  </si>
  <si>
    <t>麥克筆表現技法</t>
  </si>
  <si>
    <t>綜合機械加工實習</t>
  </si>
  <si>
    <t>電力電子應用實習</t>
  </si>
  <si>
    <t>商店經營實習</t>
  </si>
  <si>
    <t>顧客服務實作</t>
  </si>
  <si>
    <t>園產品處理與利用實習</t>
  </si>
  <si>
    <t>錢癸真</t>
  </si>
  <si>
    <t>班級科目</t>
    <phoneticPr fontId="3" type="noConversion"/>
  </si>
  <si>
    <t>適性二農(食)</t>
    <phoneticPr fontId="3" type="noConversion"/>
  </si>
  <si>
    <t>教師名稱(合併分組)</t>
    <phoneticPr fontId="3" type="noConversion"/>
  </si>
  <si>
    <t>教師名稱合併</t>
    <phoneticPr fontId="3" type="noConversion"/>
  </si>
  <si>
    <t>縮寫前原科目名稱</t>
    <phoneticPr fontId="3" type="noConversion"/>
  </si>
  <si>
    <t>任課老師字數</t>
    <phoneticPr fontId="3" type="noConversion"/>
  </si>
  <si>
    <t>電力電子學/電機控制</t>
    <phoneticPr fontId="3" type="noConversion"/>
  </si>
  <si>
    <t>分組合併</t>
    <phoneticPr fontId="3" type="noConversion"/>
  </si>
  <si>
    <t>1~70</t>
    <phoneticPr fontId="3" type="noConversion"/>
  </si>
  <si>
    <t>農畜產品加工</t>
    <phoneticPr fontId="3" type="noConversion"/>
  </si>
  <si>
    <t>農業安全衛生</t>
    <phoneticPr fontId="3" type="noConversion"/>
  </si>
  <si>
    <t>植物生理</t>
    <phoneticPr fontId="3" type="noConversion"/>
  </si>
  <si>
    <t>農業生產</t>
    <phoneticPr fontId="3" type="noConversion"/>
  </si>
  <si>
    <t>麥克筆表現技法</t>
    <phoneticPr fontId="3" type="noConversion"/>
  </si>
  <si>
    <t>室內裝修實習</t>
    <phoneticPr fontId="3" type="noConversion"/>
  </si>
  <si>
    <t>室內設計實習</t>
    <phoneticPr fontId="3" type="noConversion"/>
  </si>
  <si>
    <t>專業一</t>
    <phoneticPr fontId="3" type="noConversion"/>
  </si>
  <si>
    <t>專業二</t>
    <phoneticPr fontId="3" type="noConversion"/>
  </si>
  <si>
    <t>機械材料</t>
    <phoneticPr fontId="3" type="noConversion"/>
  </si>
  <si>
    <t>健康生活</t>
    <phoneticPr fontId="3" type="noConversion"/>
  </si>
  <si>
    <t>藝術生活</t>
    <phoneticPr fontId="3" type="noConversion"/>
  </si>
  <si>
    <t>公民與社會</t>
    <phoneticPr fontId="3" type="noConversion"/>
  </si>
  <si>
    <t>生物技術概論</t>
    <phoneticPr fontId="3" type="noConversion"/>
  </si>
  <si>
    <t>園產品處理與利用實習</t>
    <phoneticPr fontId="3" type="noConversion"/>
  </si>
  <si>
    <t>社會技巧</t>
    <phoneticPr fontId="3" type="noConversion"/>
  </si>
  <si>
    <t>商品整理實習</t>
    <phoneticPr fontId="3" type="noConversion"/>
  </si>
  <si>
    <t>商店經營實習</t>
    <phoneticPr fontId="3" type="noConversion"/>
  </si>
  <si>
    <t>顧客服務實作</t>
    <phoneticPr fontId="3" type="noConversion"/>
  </si>
  <si>
    <t>日期調整</t>
  </si>
  <si>
    <t>烘焙加工實作</t>
    <phoneticPr fontId="3" type="noConversion"/>
  </si>
  <si>
    <t>5月2日</t>
    <phoneticPr fontId="3" type="noConversion"/>
  </si>
  <si>
    <t>食三義</t>
    <phoneticPr fontId="3" type="noConversion"/>
  </si>
  <si>
    <t>向元玲</t>
    <phoneticPr fontId="3" type="noConversion"/>
  </si>
  <si>
    <t>電三義</t>
    <phoneticPr fontId="3" type="noConversion"/>
  </si>
  <si>
    <t>張文鑫</t>
    <phoneticPr fontId="3" type="noConversion"/>
  </si>
  <si>
    <t>電三仁</t>
    <phoneticPr fontId="3" type="noConversion"/>
  </si>
  <si>
    <t>陳君盈</t>
    <phoneticPr fontId="3" type="noConversion"/>
  </si>
  <si>
    <t>園三仁</t>
    <phoneticPr fontId="3" type="noConversion"/>
  </si>
  <si>
    <t>江其龍</t>
    <phoneticPr fontId="3" type="noConversion"/>
  </si>
  <si>
    <t>食三仁</t>
    <phoneticPr fontId="3" type="noConversion"/>
  </si>
  <si>
    <t>國立大湖農工114學年度第二學期高三畢業考科目表(1150410預排版)</t>
    <phoneticPr fontId="3" type="noConversion"/>
  </si>
  <si>
    <t>114下高三畢業考</t>
    <phoneticPr fontId="3" type="noConversion"/>
  </si>
  <si>
    <t>英語文</t>
  </si>
  <si>
    <t>國語文</t>
  </si>
  <si>
    <t>林佩樺</t>
  </si>
  <si>
    <t>鍾菩璿</t>
  </si>
  <si>
    <t>江寬玗</t>
  </si>
  <si>
    <t>徐大正</t>
  </si>
  <si>
    <t>蔡美玲</t>
  </si>
  <si>
    <t>徐瑞華</t>
  </si>
  <si>
    <t>林俊賢</t>
  </si>
  <si>
    <t>楊慕華</t>
  </si>
  <si>
    <t>謝王杰</t>
  </si>
  <si>
    <t>李益愷</t>
  </si>
  <si>
    <t>廖文雄</t>
  </si>
  <si>
    <t>周麗</t>
  </si>
  <si>
    <t>車輛美容實務</t>
  </si>
  <si>
    <t>電工實習</t>
  </si>
  <si>
    <t>電腦網路架設實習</t>
  </si>
  <si>
    <t>可程式控制實習</t>
  </si>
  <si>
    <t>職涯體驗</t>
  </si>
  <si>
    <t>基礎電子電路實習</t>
  </si>
  <si>
    <t>基礎自來水配管實習</t>
  </si>
  <si>
    <t>事務機器與電腦應用概論</t>
  </si>
  <si>
    <t>設施園藝實習</t>
  </si>
  <si>
    <t>職業技能訓練(三)</t>
  </si>
  <si>
    <t>職業技能訓練(四)</t>
  </si>
  <si>
    <t>電腦輔助製造實習進階</t>
  </si>
  <si>
    <t>間接服務</t>
  </si>
  <si>
    <t>學習策略</t>
  </si>
  <si>
    <t>資源班2</t>
  </si>
  <si>
    <t>食品化學與分析</t>
    <phoneticPr fontId="3" type="noConversion"/>
  </si>
  <si>
    <t>電路學/數位邏輯</t>
    <phoneticPr fontId="3" type="noConversion"/>
  </si>
  <si>
    <t>李彥葳</t>
  </si>
  <si>
    <t>某甲</t>
  </si>
  <si>
    <t>4月29日</t>
  </si>
  <si>
    <t>4月30日</t>
  </si>
  <si>
    <t>4月29日</t>
    <phoneticPr fontId="3" type="noConversion"/>
  </si>
  <si>
    <t>4月29日  星期三</t>
    <phoneticPr fontId="3" type="noConversion"/>
  </si>
  <si>
    <t>4月30日  星期四</t>
    <phoneticPr fontId="3" type="noConversion"/>
  </si>
  <si>
    <t>　　　3.請在4/17（星期五）下班前繳交試卷給敎學組。</t>
    <phoneticPr fontId="3" type="noConversion"/>
  </si>
  <si>
    <t>林怡伶</t>
  </si>
  <si>
    <t>電路學/數位邏輯</t>
    <phoneticPr fontId="3" type="noConversion"/>
  </si>
  <si>
    <t>專題實作</t>
    <phoneticPr fontId="3" type="noConversion"/>
  </si>
  <si>
    <t>社區清潔服務實習</t>
    <phoneticPr fontId="3" type="noConversion"/>
  </si>
  <si>
    <t>門市實習</t>
    <phoneticPr fontId="3" type="noConversion"/>
  </si>
  <si>
    <t>材料認識與應用/色彩與設計</t>
    <phoneticPr fontId="3" type="noConversion"/>
  </si>
  <si>
    <t>分組合併</t>
    <phoneticPr fontId="3" type="noConversion"/>
  </si>
  <si>
    <t>材料認識與應用/色彩與設計</t>
    <phoneticPr fontId="3" type="noConversion"/>
  </si>
  <si>
    <t>71~141</t>
    <phoneticPr fontId="3" type="noConversion"/>
  </si>
  <si>
    <t>化學</t>
    <phoneticPr fontId="3"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</si>
</sst>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m&quot;月&quot;d&quot;日&quot;"/>
  </numFmts>
  <fonts count="24" x14ac:knownFonts="1">
    <font>
      <sz val="12"/>
      <name val="新細明體"/>
      <family val="1"/>
      <charset val="136"/>
    </font>
    <font>
      <sz val="12"/>
      <name val="新細明體"/>
      <family val="1"/>
      <charset val="136"/>
    </font>
    <font>
      <b/>
      <sz val="14"/>
      <name val="標楷體"/>
      <family val="4"/>
      <charset val="136"/>
    </font>
    <font>
      <sz val="9"/>
      <name val="新細明體"/>
      <family val="1"/>
      <charset val="136"/>
    </font>
    <font>
      <sz val="12"/>
      <name val="標楷體"/>
      <family val="4"/>
      <charset val="136"/>
    </font>
    <font>
      <sz val="10"/>
      <name val="標楷體"/>
      <family val="4"/>
      <charset val="136"/>
    </font>
    <font>
      <sz val="14"/>
      <name val="標楷體"/>
      <family val="4"/>
      <charset val="136"/>
    </font>
    <font>
      <sz val="12"/>
      <color theme="1"/>
      <name val="新細明體"/>
      <family val="1"/>
      <charset val="136"/>
      <scheme val="minor"/>
    </font>
    <font>
      <sz val="9"/>
      <name val="細明體"/>
      <family val="3"/>
      <charset val="136"/>
    </font>
    <font>
      <sz val="11"/>
      <name val="標楷體"/>
      <family val="4"/>
      <charset val="136"/>
    </font>
    <font>
      <b/>
      <sz val="16"/>
      <name val="標楷體"/>
      <family val="4"/>
      <charset val="136"/>
    </font>
    <font>
      <b/>
      <sz val="10"/>
      <name val="標楷體"/>
      <family val="4"/>
      <charset val="136"/>
    </font>
    <font>
      <sz val="14"/>
      <color theme="1"/>
      <name val="標楷體"/>
      <family val="4"/>
      <charset val="136"/>
    </font>
    <font>
      <sz val="12"/>
      <color theme="1"/>
      <name val="標楷體"/>
      <family val="4"/>
      <charset val="136"/>
    </font>
    <font>
      <sz val="14"/>
      <color rgb="FFFFFF00"/>
      <name val="標楷體"/>
      <family val="4"/>
      <charset val="136"/>
    </font>
    <font>
      <b/>
      <sz val="14"/>
      <color rgb="FFFFFF00"/>
      <name val="標楷體"/>
      <family val="4"/>
      <charset val="136"/>
    </font>
    <font>
      <sz val="18"/>
      <color theme="1"/>
      <name val="華康行楷體W5"/>
      <family val="4"/>
      <charset val="136"/>
    </font>
    <font>
      <b/>
      <u/>
      <sz val="18"/>
      <color theme="1"/>
      <name val="華康行楷體W5"/>
      <family val="4"/>
      <charset val="136"/>
    </font>
    <font>
      <b/>
      <sz val="13"/>
      <name val="標楷體"/>
      <family val="4"/>
      <charset val="136"/>
    </font>
    <font>
      <sz val="13"/>
      <name val="標楷體"/>
      <family val="4"/>
      <charset val="136"/>
    </font>
    <font>
      <b/>
      <sz val="13"/>
      <color rgb="FFFF0000"/>
      <name val="標楷體"/>
      <family val="4"/>
      <charset val="136"/>
    </font>
    <font>
      <b/>
      <sz val="13"/>
      <color indexed="10"/>
      <name val="標楷體"/>
      <family val="4"/>
      <charset val="136"/>
    </font>
    <font>
      <b/>
      <sz val="14"/>
      <color theme="1"/>
      <name val="標楷體"/>
      <family val="4"/>
      <charset val="136"/>
    </font>
    <font>
      <sz val="14"/>
      <color rgb="FFFF0000"/>
      <name val="標楷體"/>
      <family val="4"/>
      <charset val="136"/>
    </font>
  </fonts>
  <fills count="9">
    <fill>
      <patternFill patternType="none"/>
    </fill>
    <fill>
      <patternFill patternType="gray125"/>
    </fill>
    <fill>
      <patternFill patternType="solid">
        <fgColor rgb="FF00B0F0"/>
        <bgColor indexed="64"/>
      </patternFill>
    </fill>
    <fill>
      <patternFill patternType="solid">
        <fgColor theme="0"/>
        <bgColor indexed="64"/>
      </patternFill>
    </fill>
    <fill>
      <patternFill patternType="solid">
        <fgColor rgb="FFFFFF00"/>
        <bgColor indexed="64"/>
      </patternFill>
    </fill>
    <fill>
      <patternFill patternType="solid">
        <fgColor theme="9"/>
        <bgColor indexed="64"/>
      </patternFill>
    </fill>
    <fill>
      <patternFill patternType="solid">
        <fgColor theme="6"/>
        <bgColor indexed="64"/>
      </patternFill>
    </fill>
    <fill>
      <patternFill patternType="solid">
        <fgColor theme="8"/>
        <bgColor indexed="64"/>
      </patternFill>
    </fill>
    <fill>
      <patternFill patternType="solid">
        <fgColor theme="6" tint="0.79998168889431442"/>
        <bgColor indexed="64"/>
      </patternFill>
    </fill>
  </fills>
  <borders count="4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bottom/>
      <diagonal/>
    </border>
    <border>
      <left style="thin">
        <color indexed="64"/>
      </left>
      <right/>
      <top/>
      <bottom/>
      <diagonal/>
    </border>
    <border>
      <left style="medium">
        <color indexed="64"/>
      </left>
      <right style="medium">
        <color indexed="64"/>
      </right>
      <top style="medium">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right/>
      <top/>
      <bottom style="medium">
        <color indexed="64"/>
      </bottom>
      <diagonal/>
    </border>
    <border>
      <left style="thin">
        <color indexed="64"/>
      </left>
      <right style="medium">
        <color indexed="64"/>
      </right>
      <top style="medium">
        <color indexed="64"/>
      </top>
      <bottom style="thin">
        <color indexed="64"/>
      </bottom>
      <diagonal/>
    </border>
    <border>
      <left style="thick">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ck">
        <color indexed="64"/>
      </left>
      <right style="thin">
        <color indexed="64"/>
      </right>
      <top style="medium">
        <color indexed="64"/>
      </top>
      <bottom style="medium">
        <color indexed="64"/>
      </bottom>
      <diagonal/>
    </border>
    <border>
      <left style="thin">
        <color indexed="64"/>
      </left>
      <right style="thick">
        <color indexed="64"/>
      </right>
      <top style="medium">
        <color indexed="64"/>
      </top>
      <bottom style="medium">
        <color indexed="64"/>
      </bottom>
      <diagonal/>
    </border>
    <border>
      <left style="thin">
        <color indexed="64"/>
      </left>
      <right style="thick">
        <color indexed="64"/>
      </right>
      <top style="medium">
        <color indexed="64"/>
      </top>
      <bottom style="thin">
        <color indexed="64"/>
      </bottom>
      <diagonal/>
    </border>
    <border>
      <left style="thick">
        <color indexed="64"/>
      </left>
      <right style="thin">
        <color indexed="64"/>
      </right>
      <top style="thin">
        <color indexed="64"/>
      </top>
      <bottom style="thin">
        <color indexed="64"/>
      </bottom>
      <diagonal/>
    </border>
    <border>
      <left style="thin">
        <color indexed="64"/>
      </left>
      <right style="thick">
        <color indexed="64"/>
      </right>
      <top style="thin">
        <color indexed="64"/>
      </top>
      <bottom style="thin">
        <color indexed="64"/>
      </bottom>
      <diagonal/>
    </border>
    <border>
      <left style="thick">
        <color indexed="64"/>
      </left>
      <right style="thin">
        <color indexed="64"/>
      </right>
      <top style="thin">
        <color indexed="64"/>
      </top>
      <bottom style="medium">
        <color indexed="64"/>
      </bottom>
      <diagonal/>
    </border>
    <border>
      <left style="thin">
        <color indexed="64"/>
      </left>
      <right style="thick">
        <color indexed="64"/>
      </right>
      <top/>
      <bottom style="thin">
        <color indexed="64"/>
      </bottom>
      <diagonal/>
    </border>
    <border>
      <left/>
      <right style="thick">
        <color indexed="64"/>
      </right>
      <top style="medium">
        <color indexed="64"/>
      </top>
      <bottom style="medium">
        <color indexed="64"/>
      </bottom>
      <diagonal/>
    </border>
    <border>
      <left style="thin">
        <color indexed="64"/>
      </left>
      <right style="medium">
        <color indexed="64"/>
      </right>
      <top style="thin">
        <color indexed="64"/>
      </top>
      <bottom/>
      <diagonal/>
    </border>
    <border>
      <left style="thin">
        <color indexed="64"/>
      </left>
      <right style="thick">
        <color indexed="64"/>
      </right>
      <top/>
      <bottom/>
      <diagonal/>
    </border>
    <border>
      <left style="thick">
        <color indexed="64"/>
      </left>
      <right style="thin">
        <color indexed="64"/>
      </right>
      <top style="thick">
        <color indexed="64"/>
      </top>
      <bottom style="thin">
        <color indexed="64"/>
      </bottom>
      <diagonal/>
    </border>
    <border>
      <left style="thin">
        <color indexed="64"/>
      </left>
      <right style="thin">
        <color indexed="64"/>
      </right>
      <top style="thick">
        <color indexed="64"/>
      </top>
      <bottom style="thin">
        <color indexed="64"/>
      </bottom>
      <diagonal/>
    </border>
    <border>
      <left style="thin">
        <color indexed="64"/>
      </left>
      <right style="thin">
        <color indexed="64"/>
      </right>
      <top style="thin">
        <color indexed="64"/>
      </top>
      <bottom style="thick">
        <color indexed="64"/>
      </bottom>
      <diagonal/>
    </border>
    <border>
      <left style="thick">
        <color indexed="64"/>
      </left>
      <right style="thin">
        <color indexed="64"/>
      </right>
      <top style="thin">
        <color indexed="64"/>
      </top>
      <bottom style="thick">
        <color indexed="64"/>
      </bottom>
      <diagonal/>
    </border>
    <border>
      <left style="thin">
        <color indexed="64"/>
      </left>
      <right style="thick">
        <color indexed="64"/>
      </right>
      <top style="thin">
        <color indexed="64"/>
      </top>
      <bottom style="thick">
        <color indexed="64"/>
      </bottom>
      <diagonal/>
    </border>
    <border>
      <left style="thin">
        <color indexed="64"/>
      </left>
      <right style="thin">
        <color indexed="64"/>
      </right>
      <top style="medium">
        <color indexed="64"/>
      </top>
      <bottom style="thick">
        <color indexed="64"/>
      </bottom>
      <diagonal/>
    </border>
    <border>
      <left style="thick">
        <color indexed="64"/>
      </left>
      <right style="thin">
        <color indexed="64"/>
      </right>
      <top style="medium">
        <color indexed="64"/>
      </top>
      <bottom style="thick">
        <color indexed="64"/>
      </bottom>
      <diagonal/>
    </border>
    <border>
      <left style="medium">
        <color indexed="64"/>
      </left>
      <right/>
      <top style="medium">
        <color indexed="64"/>
      </top>
      <bottom style="thick">
        <color indexed="64"/>
      </bottom>
      <diagonal/>
    </border>
    <border>
      <left style="thin">
        <color indexed="64"/>
      </left>
      <right style="thick">
        <color indexed="64"/>
      </right>
      <top style="thick">
        <color indexed="64"/>
      </top>
      <bottom style="thin">
        <color indexed="64"/>
      </bottom>
      <diagonal/>
    </border>
    <border>
      <left style="thick">
        <color indexed="64"/>
      </left>
      <right style="thick">
        <color indexed="64"/>
      </right>
      <top style="thin">
        <color indexed="64"/>
      </top>
      <bottom style="thin">
        <color indexed="64"/>
      </bottom>
      <diagonal/>
    </border>
    <border>
      <left style="thick">
        <color indexed="64"/>
      </left>
      <right style="thick">
        <color indexed="64"/>
      </right>
      <top/>
      <bottom style="thin">
        <color indexed="64"/>
      </bottom>
      <diagonal/>
    </border>
    <border>
      <left style="thick">
        <color indexed="64"/>
      </left>
      <right style="thick">
        <color indexed="64"/>
      </right>
      <top style="thin">
        <color indexed="64"/>
      </top>
      <bottom style="thick">
        <color indexed="64"/>
      </bottom>
      <diagonal/>
    </border>
    <border>
      <left style="thick">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ck">
        <color indexed="64"/>
      </right>
      <top style="medium">
        <color indexed="64"/>
      </top>
      <bottom/>
      <diagonal/>
    </border>
    <border>
      <left style="thin">
        <color indexed="64"/>
      </left>
      <right style="thin">
        <color indexed="64"/>
      </right>
      <top style="thick">
        <color indexed="64"/>
      </top>
      <bottom/>
      <diagonal/>
    </border>
    <border>
      <left/>
      <right style="thin">
        <color indexed="64"/>
      </right>
      <top style="thin">
        <color indexed="64"/>
      </top>
      <bottom style="thick">
        <color indexed="64"/>
      </bottom>
      <diagonal/>
    </border>
    <border>
      <left style="thin">
        <color indexed="64"/>
      </left>
      <right/>
      <top style="thin">
        <color indexed="64"/>
      </top>
      <bottom style="thick">
        <color indexed="64"/>
      </bottom>
      <diagonal/>
    </border>
  </borders>
  <cellStyleXfs count="3">
    <xf numFmtId="0" fontId="0" fillId="0" borderId="0"/>
    <xf numFmtId="0" fontId="1" fillId="0" borderId="0"/>
    <xf numFmtId="0" fontId="7" fillId="0" borderId="0">
      <alignment vertical="center"/>
    </xf>
  </cellStyleXfs>
  <cellXfs count="150">
    <xf numFmtId="0" fontId="0" fillId="0" borderId="0" xfId="0"/>
    <xf numFmtId="0" fontId="4" fillId="0" borderId="0" xfId="0" applyFont="1" applyAlignment="1">
      <alignment horizontal="center"/>
    </xf>
    <xf numFmtId="0" fontId="6" fillId="0" borderId="0" xfId="0" applyFont="1" applyBorder="1" applyAlignment="1">
      <alignment horizontal="center" vertical="center"/>
    </xf>
    <xf numFmtId="0" fontId="6" fillId="0" borderId="0" xfId="0" applyFont="1" applyBorder="1" applyAlignment="1">
      <alignment horizontal="center" vertical="center" shrinkToFit="1"/>
    </xf>
    <xf numFmtId="0" fontId="4" fillId="0" borderId="0" xfId="0" applyFont="1" applyBorder="1" applyAlignment="1">
      <alignment horizontal="center" vertical="center"/>
    </xf>
    <xf numFmtId="0" fontId="2" fillId="0" borderId="0" xfId="0" applyFont="1" applyBorder="1" applyAlignment="1">
      <alignment horizontal="center" vertical="center"/>
    </xf>
    <xf numFmtId="0" fontId="9" fillId="0" borderId="0" xfId="0" applyFont="1" applyBorder="1" applyAlignment="1">
      <alignment horizontal="center" vertical="center"/>
    </xf>
    <xf numFmtId="0" fontId="4" fillId="0" borderId="0" xfId="0" applyFont="1" applyBorder="1" applyAlignment="1">
      <alignment horizontal="center" vertical="center" shrinkToFit="1"/>
    </xf>
    <xf numFmtId="0" fontId="5" fillId="0" borderId="0" xfId="0" applyFont="1" applyBorder="1" applyAlignment="1">
      <alignment horizontal="center" vertical="center"/>
    </xf>
    <xf numFmtId="0" fontId="0" fillId="0" borderId="0" xfId="0" applyBorder="1" applyAlignment="1">
      <alignment horizontal="right"/>
    </xf>
    <xf numFmtId="0" fontId="6" fillId="0" borderId="0" xfId="0" applyFont="1" applyAlignment="1">
      <alignment horizontal="center"/>
    </xf>
    <xf numFmtId="0" fontId="11" fillId="0" borderId="0" xfId="0" applyFont="1" applyBorder="1" applyAlignment="1">
      <alignment horizontal="center" vertical="center"/>
    </xf>
    <xf numFmtId="0" fontId="6" fillId="0" borderId="0" xfId="0" applyFont="1" applyFill="1" applyBorder="1" applyAlignment="1">
      <alignment horizontal="center" vertical="center"/>
    </xf>
    <xf numFmtId="0" fontId="4" fillId="0" borderId="0" xfId="0" applyFont="1" applyFill="1" applyBorder="1" applyAlignment="1">
      <alignment horizontal="center" vertical="center"/>
    </xf>
    <xf numFmtId="0" fontId="2" fillId="0" borderId="0" xfId="0" applyFont="1" applyFill="1" applyBorder="1" applyAlignment="1">
      <alignment horizontal="center" vertical="center"/>
    </xf>
    <xf numFmtId="0" fontId="6" fillId="0" borderId="0" xfId="0" applyFont="1" applyFill="1" applyBorder="1" applyAlignment="1">
      <alignment horizontal="center" vertical="center" shrinkToFit="1"/>
    </xf>
    <xf numFmtId="0" fontId="9" fillId="0" borderId="0" xfId="0" applyFont="1" applyFill="1" applyBorder="1" applyAlignment="1">
      <alignment horizontal="center" vertical="center"/>
    </xf>
    <xf numFmtId="0" fontId="4" fillId="0" borderId="0" xfId="0" applyFont="1" applyFill="1" applyBorder="1" applyAlignment="1">
      <alignment horizontal="center" vertical="center" shrinkToFit="1"/>
    </xf>
    <xf numFmtId="0" fontId="11" fillId="0" borderId="0" xfId="0" applyFont="1" applyFill="1" applyBorder="1" applyAlignment="1">
      <alignment horizontal="center" vertical="center"/>
    </xf>
    <xf numFmtId="0" fontId="5" fillId="0" borderId="0" xfId="0" applyFont="1" applyFill="1" applyBorder="1" applyAlignment="1">
      <alignment horizontal="center" vertical="center"/>
    </xf>
    <xf numFmtId="0" fontId="9" fillId="0" borderId="0" xfId="0" applyFont="1" applyAlignment="1">
      <alignment horizontal="center"/>
    </xf>
    <xf numFmtId="0" fontId="4" fillId="0" borderId="0" xfId="0" applyFont="1" applyFill="1" applyBorder="1" applyAlignment="1">
      <alignment horizontal="center" vertical="center" wrapText="1"/>
    </xf>
    <xf numFmtId="0" fontId="9" fillId="0" borderId="0" xfId="0" applyFont="1" applyFill="1" applyBorder="1" applyAlignment="1">
      <alignment horizontal="center" vertical="center" wrapText="1"/>
    </xf>
    <xf numFmtId="176" fontId="4" fillId="0" borderId="0" xfId="0" applyNumberFormat="1" applyFont="1" applyFill="1" applyBorder="1" applyAlignment="1">
      <alignment horizontal="center" vertical="center" shrinkToFit="1"/>
    </xf>
    <xf numFmtId="0" fontId="11" fillId="0" borderId="0"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6" fillId="0" borderId="0" xfId="0" applyFont="1" applyFill="1" applyBorder="1" applyAlignment="1">
      <alignment horizontal="center" vertical="center" wrapText="1"/>
    </xf>
    <xf numFmtId="0" fontId="5" fillId="0" borderId="0" xfId="0" applyFont="1" applyFill="1" applyBorder="1" applyAlignment="1">
      <alignment horizontal="center" vertical="center" wrapText="1"/>
    </xf>
    <xf numFmtId="0" fontId="12" fillId="0" borderId="0" xfId="0" applyFont="1" applyFill="1" applyBorder="1" applyAlignment="1">
      <alignment horizontal="center" vertical="center" shrinkToFit="1"/>
    </xf>
    <xf numFmtId="0" fontId="13" fillId="0" borderId="0" xfId="0" applyFont="1" applyFill="1" applyBorder="1" applyAlignment="1">
      <alignment horizontal="center" vertical="center" shrinkToFit="1"/>
    </xf>
    <xf numFmtId="0" fontId="4" fillId="0" borderId="0" xfId="0" applyFont="1" applyBorder="1" applyAlignment="1">
      <alignment horizontal="center"/>
    </xf>
    <xf numFmtId="0" fontId="4" fillId="0" borderId="0" xfId="0" applyFont="1" applyFill="1" applyAlignment="1">
      <alignment horizontal="center" vertical="center"/>
    </xf>
    <xf numFmtId="0" fontId="4" fillId="0" borderId="0" xfId="0" applyFont="1" applyAlignment="1">
      <alignment horizontal="center" vertical="center"/>
    </xf>
    <xf numFmtId="0" fontId="0" fillId="0" borderId="0" xfId="0" applyFont="1" applyBorder="1" applyAlignment="1">
      <alignment horizontal="center" readingOrder="1"/>
    </xf>
    <xf numFmtId="0" fontId="19" fillId="3" borderId="0" xfId="0" applyFont="1" applyFill="1" applyBorder="1" applyAlignment="1">
      <alignment horizontal="left"/>
    </xf>
    <xf numFmtId="49" fontId="18" fillId="3" borderId="0" xfId="0" applyNumberFormat="1" applyFont="1" applyFill="1" applyBorder="1" applyAlignment="1">
      <alignment horizontal="left"/>
    </xf>
    <xf numFmtId="49" fontId="20" fillId="3" borderId="0" xfId="0" applyNumberFormat="1" applyFont="1" applyFill="1" applyBorder="1" applyAlignment="1">
      <alignment horizontal="left"/>
    </xf>
    <xf numFmtId="0" fontId="14" fillId="2" borderId="7" xfId="0" applyFont="1" applyFill="1" applyBorder="1" applyAlignment="1">
      <alignment horizontal="center" vertical="center" shrinkToFit="1"/>
    </xf>
    <xf numFmtId="0" fontId="4" fillId="3" borderId="0" xfId="0" applyFont="1" applyFill="1" applyAlignment="1">
      <alignment horizontal="center"/>
    </xf>
    <xf numFmtId="0" fontId="4" fillId="3" borderId="0" xfId="0" applyFont="1" applyFill="1" applyAlignment="1">
      <alignment horizontal="center" vertical="center"/>
    </xf>
    <xf numFmtId="49" fontId="21" fillId="3" borderId="0" xfId="0" applyNumberFormat="1" applyFont="1" applyFill="1" applyBorder="1" applyAlignment="1">
      <alignment horizontal="left" vertical="top"/>
    </xf>
    <xf numFmtId="0" fontId="6" fillId="3" borderId="1" xfId="0" applyFont="1" applyFill="1" applyBorder="1" applyAlignment="1">
      <alignment horizontal="center" vertical="center" shrinkToFit="1"/>
    </xf>
    <xf numFmtId="0" fontId="4" fillId="0" borderId="0" xfId="0" applyFont="1" applyBorder="1" applyAlignment="1">
      <alignment horizontal="center" vertical="center" wrapText="1"/>
    </xf>
    <xf numFmtId="0" fontId="6" fillId="3" borderId="1" xfId="0" applyFont="1" applyFill="1" applyBorder="1" applyAlignment="1">
      <alignment horizontal="center" vertical="center"/>
    </xf>
    <xf numFmtId="0" fontId="6" fillId="3" borderId="9" xfId="0" applyFont="1" applyFill="1" applyBorder="1" applyAlignment="1">
      <alignment horizontal="center" vertical="center"/>
    </xf>
    <xf numFmtId="0" fontId="4" fillId="3" borderId="13" xfId="0" applyFont="1" applyFill="1" applyBorder="1" applyAlignment="1">
      <alignment horizontal="center" vertical="center"/>
    </xf>
    <xf numFmtId="0" fontId="4" fillId="0" borderId="1" xfId="0" applyFont="1" applyBorder="1" applyAlignment="1">
      <alignment horizontal="center" vertical="center"/>
    </xf>
    <xf numFmtId="0" fontId="4" fillId="0" borderId="3" xfId="0" applyFont="1" applyBorder="1" applyAlignment="1">
      <alignment horizontal="center" vertical="center"/>
    </xf>
    <xf numFmtId="0" fontId="4" fillId="3" borderId="15" xfId="0" applyFont="1" applyFill="1" applyBorder="1" applyAlignment="1">
      <alignment horizontal="center" vertical="center"/>
    </xf>
    <xf numFmtId="176" fontId="15" fillId="2" borderId="12" xfId="0" applyNumberFormat="1" applyFont="1" applyFill="1" applyBorder="1" applyAlignment="1">
      <alignment horizontal="center" vertical="center"/>
    </xf>
    <xf numFmtId="176" fontId="15" fillId="2" borderId="12" xfId="0" applyNumberFormat="1" applyFont="1" applyFill="1" applyBorder="1" applyAlignment="1">
      <alignment vertical="center"/>
    </xf>
    <xf numFmtId="176" fontId="15" fillId="2" borderId="12" xfId="0" applyNumberFormat="1" applyFont="1" applyFill="1" applyBorder="1" applyAlignment="1">
      <alignment horizontal="right" vertical="center"/>
    </xf>
    <xf numFmtId="176" fontId="15" fillId="2" borderId="16" xfId="0" applyNumberFormat="1" applyFont="1" applyFill="1" applyBorder="1" applyAlignment="1">
      <alignment vertical="center"/>
    </xf>
    <xf numFmtId="0" fontId="2" fillId="3" borderId="17" xfId="0" applyFont="1" applyFill="1" applyBorder="1" applyAlignment="1">
      <alignment horizontal="center" vertical="center" shrinkToFit="1"/>
    </xf>
    <xf numFmtId="176" fontId="15" fillId="2" borderId="25" xfId="0" applyNumberFormat="1" applyFont="1" applyFill="1" applyBorder="1" applyAlignment="1">
      <alignment vertical="center"/>
    </xf>
    <xf numFmtId="176" fontId="15" fillId="2" borderId="25" xfId="0" applyNumberFormat="1" applyFont="1" applyFill="1" applyBorder="1" applyAlignment="1">
      <alignment horizontal="center" vertical="center"/>
    </xf>
    <xf numFmtId="0" fontId="4" fillId="0" borderId="18" xfId="0" applyFont="1" applyBorder="1" applyAlignment="1">
      <alignment horizontal="center" vertical="center"/>
    </xf>
    <xf numFmtId="0" fontId="4" fillId="0" borderId="4" xfId="0" applyFont="1" applyBorder="1" applyAlignment="1">
      <alignment horizontal="center" vertical="center"/>
    </xf>
    <xf numFmtId="0" fontId="4" fillId="0" borderId="19" xfId="0" applyFont="1" applyBorder="1" applyAlignment="1">
      <alignment horizontal="center" vertical="center"/>
    </xf>
    <xf numFmtId="0" fontId="4" fillId="0" borderId="11" xfId="0" applyFont="1" applyBorder="1" applyAlignment="1">
      <alignment horizontal="center" vertical="center"/>
    </xf>
    <xf numFmtId="0" fontId="4" fillId="0" borderId="10" xfId="0" applyFont="1" applyBorder="1" applyAlignment="1">
      <alignment horizontal="center" vertical="center"/>
    </xf>
    <xf numFmtId="0" fontId="4" fillId="0" borderId="26" xfId="0" applyFont="1" applyBorder="1" applyAlignment="1">
      <alignment horizontal="center" vertical="center"/>
    </xf>
    <xf numFmtId="0" fontId="4" fillId="0" borderId="2" xfId="0" applyFont="1" applyBorder="1" applyAlignment="1">
      <alignment horizontal="center" vertical="center"/>
    </xf>
    <xf numFmtId="0" fontId="4" fillId="0" borderId="24" xfId="0" applyFont="1" applyBorder="1" applyAlignment="1">
      <alignment horizontal="center" vertical="center"/>
    </xf>
    <xf numFmtId="0" fontId="0" fillId="4" borderId="0" xfId="0" applyFill="1"/>
    <xf numFmtId="0" fontId="0" fillId="5" borderId="0" xfId="0" applyFill="1"/>
    <xf numFmtId="0" fontId="0" fillId="3" borderId="0" xfId="0" applyFill="1"/>
    <xf numFmtId="0" fontId="0" fillId="0" borderId="0" xfId="0" applyAlignment="1">
      <alignment horizontal="center" vertical="center"/>
    </xf>
    <xf numFmtId="0" fontId="2" fillId="0" borderId="0" xfId="0" applyFont="1" applyBorder="1" applyAlignment="1">
      <alignment horizontal="center" vertical="center" shrinkToFit="1"/>
    </xf>
    <xf numFmtId="0" fontId="6" fillId="3" borderId="8" xfId="0" applyFont="1" applyFill="1" applyBorder="1" applyAlignment="1">
      <alignment horizontal="center" vertical="center"/>
    </xf>
    <xf numFmtId="0" fontId="6" fillId="3" borderId="23" xfId="0" applyFont="1" applyFill="1" applyBorder="1" applyAlignment="1">
      <alignment horizontal="center" vertical="center"/>
    </xf>
    <xf numFmtId="0" fontId="6" fillId="3" borderId="20" xfId="0" applyFont="1" applyFill="1" applyBorder="1" applyAlignment="1">
      <alignment horizontal="center" vertical="center" shrinkToFit="1"/>
    </xf>
    <xf numFmtId="0" fontId="6" fillId="3" borderId="22" xfId="0" applyFont="1" applyFill="1" applyBorder="1" applyAlignment="1">
      <alignment horizontal="center" vertical="center" shrinkToFit="1"/>
    </xf>
    <xf numFmtId="0" fontId="2" fillId="3" borderId="25" xfId="0" applyFont="1" applyFill="1" applyBorder="1" applyAlignment="1">
      <alignment horizontal="center" vertical="center" shrinkToFit="1"/>
    </xf>
    <xf numFmtId="0" fontId="4" fillId="0" borderId="9" xfId="0" applyFont="1" applyBorder="1" applyAlignment="1">
      <alignment horizontal="center" vertical="center"/>
    </xf>
    <xf numFmtId="0" fontId="6" fillId="3" borderId="20" xfId="0" applyFont="1" applyFill="1" applyBorder="1" applyAlignment="1">
      <alignment horizontal="center" vertical="center"/>
    </xf>
    <xf numFmtId="0" fontId="6" fillId="3" borderId="22" xfId="0" applyFont="1" applyFill="1" applyBorder="1" applyAlignment="1">
      <alignment horizontal="center" vertical="center"/>
    </xf>
    <xf numFmtId="0" fontId="6" fillId="3" borderId="27" xfId="0" applyFont="1" applyFill="1" applyBorder="1" applyAlignment="1">
      <alignment horizontal="center" vertical="center"/>
    </xf>
    <xf numFmtId="0" fontId="23" fillId="3" borderId="22" xfId="0" applyFont="1" applyFill="1" applyBorder="1" applyAlignment="1">
      <alignment horizontal="center" vertical="center"/>
    </xf>
    <xf numFmtId="49" fontId="0" fillId="0" borderId="0" xfId="0" applyNumberFormat="1"/>
    <xf numFmtId="0" fontId="4" fillId="0" borderId="0" xfId="0" applyFont="1" applyBorder="1" applyAlignment="1" applyProtection="1">
      <alignment horizontal="center" vertical="center"/>
    </xf>
    <xf numFmtId="0" fontId="12" fillId="0" borderId="0" xfId="0" applyFont="1" applyFill="1" applyBorder="1" applyAlignment="1" applyProtection="1">
      <alignment horizontal="center" vertical="center" shrinkToFit="1"/>
    </xf>
    <xf numFmtId="0" fontId="4" fillId="0" borderId="0" xfId="0" applyFont="1" applyBorder="1" applyAlignment="1" applyProtection="1">
      <alignment horizontal="center" vertical="center" shrinkToFit="1"/>
      <protection locked="0"/>
    </xf>
    <xf numFmtId="0" fontId="4" fillId="0" borderId="0" xfId="0" applyFont="1" applyBorder="1" applyAlignment="1" applyProtection="1">
      <alignment horizontal="center" vertical="center" wrapText="1"/>
      <protection locked="0"/>
    </xf>
    <xf numFmtId="0" fontId="6" fillId="0" borderId="1" xfId="0" applyFont="1" applyFill="1" applyBorder="1" applyAlignment="1">
      <alignment horizontal="center" vertical="center"/>
    </xf>
    <xf numFmtId="0" fontId="6" fillId="0" borderId="30" xfId="0" applyFont="1" applyFill="1" applyBorder="1" applyAlignment="1">
      <alignment horizontal="center" vertical="center"/>
    </xf>
    <xf numFmtId="49" fontId="0" fillId="6" borderId="0" xfId="0" applyNumberFormat="1" applyFill="1"/>
    <xf numFmtId="0" fontId="2" fillId="0" borderId="35" xfId="0" applyFont="1" applyFill="1" applyBorder="1" applyAlignment="1">
      <alignment horizontal="center" vertical="center" shrinkToFit="1"/>
    </xf>
    <xf numFmtId="0" fontId="12" fillId="0" borderId="34" xfId="0" applyFont="1" applyFill="1" applyBorder="1" applyAlignment="1">
      <alignment horizontal="center" vertical="center" textRotation="255" shrinkToFit="1"/>
    </xf>
    <xf numFmtId="0" fontId="2" fillId="0" borderId="33" xfId="0" applyFont="1" applyFill="1" applyBorder="1" applyAlignment="1">
      <alignment horizontal="center" vertical="center" shrinkToFit="1"/>
    </xf>
    <xf numFmtId="0" fontId="6" fillId="0" borderId="1" xfId="0" applyFont="1" applyFill="1" applyBorder="1" applyAlignment="1">
      <alignment horizontal="center" vertical="center" shrinkToFit="1"/>
    </xf>
    <xf numFmtId="0" fontId="6" fillId="0" borderId="29" xfId="0" applyFont="1" applyFill="1" applyBorder="1" applyAlignment="1">
      <alignment horizontal="center" vertical="center"/>
    </xf>
    <xf numFmtId="0" fontId="6" fillId="0" borderId="37" xfId="0" applyFont="1" applyFill="1" applyBorder="1" applyAlignment="1">
      <alignment horizontal="center" vertical="center" shrinkToFit="1"/>
    </xf>
    <xf numFmtId="0" fontId="12" fillId="0" borderId="21" xfId="0" applyFont="1" applyFill="1" applyBorder="1" applyAlignment="1">
      <alignment horizontal="center" vertical="center" shrinkToFit="1"/>
    </xf>
    <xf numFmtId="0" fontId="6" fillId="0" borderId="21" xfId="0" applyFont="1" applyFill="1" applyBorder="1" applyAlignment="1">
      <alignment horizontal="center" vertical="center" shrinkToFit="1"/>
    </xf>
    <xf numFmtId="0" fontId="12" fillId="0" borderId="1" xfId="0" applyFont="1" applyFill="1" applyBorder="1" applyAlignment="1">
      <alignment horizontal="center" vertical="center" shrinkToFit="1"/>
    </xf>
    <xf numFmtId="0" fontId="12" fillId="0" borderId="31" xfId="0" applyFont="1" applyFill="1" applyBorder="1" applyAlignment="1">
      <alignment horizontal="center" vertical="center" shrinkToFit="1"/>
    </xf>
    <xf numFmtId="0" fontId="6" fillId="0" borderId="30" xfId="0" applyFont="1" applyFill="1" applyBorder="1" applyAlignment="1">
      <alignment horizontal="center" vertical="center" shrinkToFit="1"/>
    </xf>
    <xf numFmtId="0" fontId="6" fillId="0" borderId="38" xfId="0" applyFont="1" applyFill="1" applyBorder="1" applyAlignment="1">
      <alignment horizontal="center" vertical="center" shrinkToFit="1"/>
    </xf>
    <xf numFmtId="0" fontId="12" fillId="0" borderId="28" xfId="0" applyFont="1" applyFill="1" applyBorder="1" applyAlignment="1">
      <alignment horizontal="center" vertical="center" shrinkToFit="1"/>
    </xf>
    <xf numFmtId="0" fontId="12" fillId="0" borderId="29" xfId="0" applyFont="1" applyFill="1" applyBorder="1" applyAlignment="1">
      <alignment horizontal="center" vertical="center" shrinkToFit="1"/>
    </xf>
    <xf numFmtId="0" fontId="6" fillId="0" borderId="29" xfId="0" applyFont="1" applyFill="1" applyBorder="1" applyAlignment="1">
      <alignment horizontal="center" vertical="center" shrinkToFit="1"/>
    </xf>
    <xf numFmtId="0" fontId="6" fillId="0" borderId="28" xfId="0" applyFont="1" applyFill="1" applyBorder="1" applyAlignment="1">
      <alignment horizontal="center" vertical="center" shrinkToFit="1"/>
    </xf>
    <xf numFmtId="0" fontId="6" fillId="0" borderId="39" xfId="0" applyFont="1" applyFill="1" applyBorder="1" applyAlignment="1">
      <alignment horizontal="center" vertical="center" shrinkToFit="1"/>
    </xf>
    <xf numFmtId="0" fontId="6" fillId="0" borderId="31" xfId="0" applyFont="1" applyFill="1" applyBorder="1" applyAlignment="1">
      <alignment horizontal="center" vertical="center" shrinkToFit="1"/>
    </xf>
    <xf numFmtId="0" fontId="10" fillId="0" borderId="14" xfId="0" applyFont="1" applyFill="1" applyBorder="1" applyAlignment="1">
      <alignment vertical="center" wrapText="1" shrinkToFit="1"/>
    </xf>
    <xf numFmtId="0" fontId="4" fillId="0" borderId="0" xfId="0" applyFont="1" applyAlignment="1" applyProtection="1">
      <alignment horizontal="center" vertical="center" wrapText="1"/>
      <protection locked="0"/>
    </xf>
    <xf numFmtId="0" fontId="4" fillId="0" borderId="0" xfId="0" applyFont="1" applyBorder="1" applyAlignment="1" applyProtection="1">
      <alignment horizontal="center" vertical="center" wrapText="1" shrinkToFit="1"/>
      <protection locked="0"/>
    </xf>
    <xf numFmtId="0" fontId="4" fillId="0" borderId="0" xfId="0" applyFont="1" applyFill="1" applyBorder="1" applyAlignment="1" applyProtection="1">
      <alignment horizontal="center" vertical="center" wrapText="1" shrinkToFit="1"/>
      <protection locked="0"/>
    </xf>
    <xf numFmtId="0" fontId="13" fillId="0" borderId="0" xfId="0" applyFont="1" applyBorder="1" applyAlignment="1" applyProtection="1">
      <alignment horizontal="center" vertical="center" wrapText="1"/>
      <protection locked="0"/>
    </xf>
    <xf numFmtId="0" fontId="13" fillId="0" borderId="0" xfId="0" applyFont="1" applyFill="1" applyBorder="1" applyAlignment="1" applyProtection="1">
      <alignment horizontal="center" vertical="center" wrapText="1" shrinkToFit="1"/>
      <protection locked="0"/>
    </xf>
    <xf numFmtId="0" fontId="12" fillId="0" borderId="1" xfId="0" applyFont="1" applyFill="1" applyBorder="1" applyAlignment="1">
      <alignment vertical="center" shrinkToFit="1"/>
    </xf>
    <xf numFmtId="0" fontId="2" fillId="0" borderId="40" xfId="0" applyFont="1" applyFill="1" applyBorder="1" applyAlignment="1">
      <alignment horizontal="center" vertical="center" shrinkToFit="1"/>
    </xf>
    <xf numFmtId="0" fontId="2" fillId="0" borderId="41" xfId="0" applyFont="1" applyFill="1" applyBorder="1" applyAlignment="1">
      <alignment horizontal="center" vertical="center" shrinkToFit="1"/>
    </xf>
    <xf numFmtId="0" fontId="22" fillId="3" borderId="41" xfId="0" applyFont="1" applyFill="1" applyBorder="1" applyAlignment="1">
      <alignment horizontal="center" vertical="center" textRotation="255"/>
    </xf>
    <xf numFmtId="0" fontId="22" fillId="3" borderId="42" xfId="0" applyFont="1" applyFill="1" applyBorder="1" applyAlignment="1">
      <alignment horizontal="center" vertical="center" textRotation="255"/>
    </xf>
    <xf numFmtId="0" fontId="6" fillId="3" borderId="29" xfId="0" applyFont="1" applyFill="1" applyBorder="1" applyAlignment="1">
      <alignment horizontal="center" vertical="center" shrinkToFit="1"/>
    </xf>
    <xf numFmtId="0" fontId="6" fillId="3" borderId="29" xfId="0" applyFont="1" applyFill="1" applyBorder="1" applyAlignment="1">
      <alignment horizontal="center" vertical="center"/>
    </xf>
    <xf numFmtId="0" fontId="6" fillId="3" borderId="36" xfId="0" applyFont="1" applyFill="1" applyBorder="1" applyAlignment="1">
      <alignment horizontal="center" vertical="center" shrinkToFit="1"/>
    </xf>
    <xf numFmtId="0" fontId="6" fillId="0" borderId="1" xfId="0" applyFont="1" applyFill="1" applyBorder="1" applyAlignment="1">
      <alignment vertical="center" shrinkToFit="1"/>
    </xf>
    <xf numFmtId="0" fontId="6" fillId="3" borderId="30" xfId="0" applyFont="1" applyFill="1" applyBorder="1" applyAlignment="1">
      <alignment horizontal="center" vertical="center" shrinkToFit="1"/>
    </xf>
    <xf numFmtId="0" fontId="6" fillId="3" borderId="30" xfId="0" applyFont="1" applyFill="1" applyBorder="1" applyAlignment="1">
      <alignment horizontal="center" vertical="center"/>
    </xf>
    <xf numFmtId="0" fontId="6" fillId="0" borderId="44" xfId="0" applyFont="1" applyFill="1" applyBorder="1" applyAlignment="1">
      <alignment horizontal="center" vertical="center" shrinkToFit="1"/>
    </xf>
    <xf numFmtId="0" fontId="6" fillId="4" borderId="29" xfId="0" applyFont="1" applyFill="1" applyBorder="1" applyAlignment="1">
      <alignment horizontal="center" vertical="center"/>
    </xf>
    <xf numFmtId="0" fontId="6" fillId="4" borderId="1" xfId="0" applyFont="1" applyFill="1" applyBorder="1" applyAlignment="1">
      <alignment horizontal="center" vertical="center"/>
    </xf>
    <xf numFmtId="0" fontId="6" fillId="4" borderId="43" xfId="0" applyFont="1" applyFill="1" applyBorder="1" applyAlignment="1">
      <alignment horizontal="center" vertical="center"/>
    </xf>
    <xf numFmtId="0" fontId="6" fillId="4" borderId="1" xfId="0" applyFont="1" applyFill="1" applyBorder="1" applyAlignment="1">
      <alignment horizontal="center" vertical="center" shrinkToFit="1"/>
    </xf>
    <xf numFmtId="0" fontId="12" fillId="4" borderId="1" xfId="0" applyFont="1" applyFill="1" applyBorder="1" applyAlignment="1">
      <alignment horizontal="center" vertical="center" shrinkToFit="1"/>
    </xf>
    <xf numFmtId="0" fontId="6" fillId="5" borderId="30" xfId="0" applyFont="1" applyFill="1" applyBorder="1" applyAlignment="1">
      <alignment horizontal="center" vertical="center" shrinkToFit="1"/>
    </xf>
    <xf numFmtId="0" fontId="6" fillId="5" borderId="30" xfId="0" applyFont="1" applyFill="1" applyBorder="1" applyAlignment="1">
      <alignment horizontal="center" vertical="center"/>
    </xf>
    <xf numFmtId="0" fontId="6" fillId="7" borderId="30" xfId="0" applyFont="1" applyFill="1" applyBorder="1" applyAlignment="1">
      <alignment horizontal="center" vertical="center"/>
    </xf>
    <xf numFmtId="0" fontId="6" fillId="8" borderId="32" xfId="0" applyFont="1" applyFill="1" applyBorder="1" applyAlignment="1">
      <alignment horizontal="center" vertical="center" shrinkToFit="1"/>
    </xf>
    <xf numFmtId="0" fontId="6" fillId="8" borderId="30" xfId="0" applyFont="1" applyFill="1" applyBorder="1" applyAlignment="1">
      <alignment horizontal="center" vertical="center"/>
    </xf>
    <xf numFmtId="0" fontId="6" fillId="8" borderId="30" xfId="0" applyFont="1" applyFill="1" applyBorder="1" applyAlignment="1">
      <alignment horizontal="center" vertical="center" shrinkToFit="1"/>
    </xf>
    <xf numFmtId="0" fontId="6" fillId="0" borderId="1" xfId="0" applyFont="1" applyBorder="1" applyAlignment="1">
      <alignment horizontal="center" vertical="center"/>
    </xf>
    <xf numFmtId="0" fontId="6" fillId="0" borderId="45" xfId="0" applyFont="1" applyBorder="1" applyAlignment="1">
      <alignment horizontal="center" vertical="center"/>
    </xf>
    <xf numFmtId="0" fontId="6" fillId="0" borderId="44" xfId="0" applyFont="1" applyBorder="1" applyAlignment="1">
      <alignment horizontal="center" vertical="center"/>
    </xf>
    <xf numFmtId="176" fontId="0" fillId="0" borderId="0" xfId="0" applyNumberFormat="1"/>
    <xf numFmtId="0" fontId="0" fillId="0" borderId="0" xfId="0" applyFill="1"/>
    <xf numFmtId="49" fontId="0" fillId="0" borderId="0" xfId="0" applyNumberFormat="1" applyFill="1"/>
    <xf numFmtId="0" fontId="0" fillId="0" borderId="0" xfId="0" applyFill="1" applyAlignment="1"/>
    <xf numFmtId="49" fontId="0" fillId="6" borderId="0" xfId="0" applyNumberFormat="1" applyFill="1" applyAlignment="1"/>
    <xf numFmtId="0" fontId="10" fillId="0" borderId="14" xfId="0" applyFont="1" applyFill="1" applyBorder="1" applyAlignment="1">
      <alignment horizontal="center" vertical="center" wrapText="1" shrinkToFit="1"/>
    </xf>
    <xf numFmtId="49" fontId="21" fillId="0" borderId="0" xfId="0" applyNumberFormat="1" applyFont="1" applyFill="1" applyBorder="1" applyAlignment="1">
      <alignment horizontal="left" vertical="top" wrapText="1"/>
    </xf>
    <xf numFmtId="0" fontId="18" fillId="0" borderId="0" xfId="0" applyFont="1" applyFill="1" applyBorder="1" applyAlignment="1">
      <alignment horizontal="left" vertical="center"/>
    </xf>
    <xf numFmtId="49" fontId="18" fillId="0" borderId="0" xfId="0" applyNumberFormat="1" applyFont="1" applyFill="1" applyBorder="1" applyAlignment="1">
      <alignment horizontal="left" wrapText="1"/>
    </xf>
    <xf numFmtId="49" fontId="20" fillId="0" borderId="0" xfId="0" applyNumberFormat="1" applyFont="1" applyFill="1" applyBorder="1" applyAlignment="1">
      <alignment horizontal="left" wrapText="1"/>
    </xf>
    <xf numFmtId="0" fontId="16" fillId="0" borderId="0" xfId="0" applyFont="1" applyFill="1" applyBorder="1" applyAlignment="1">
      <alignment horizontal="left" vertical="center" wrapText="1" shrinkToFit="1"/>
    </xf>
    <xf numFmtId="0" fontId="16" fillId="0" borderId="5" xfId="0" applyFont="1" applyFill="1" applyBorder="1" applyAlignment="1">
      <alignment horizontal="left" vertical="center" wrapText="1" shrinkToFit="1"/>
    </xf>
    <xf numFmtId="0" fontId="16" fillId="0" borderId="6" xfId="0" applyFont="1" applyFill="1" applyBorder="1" applyAlignment="1">
      <alignment horizontal="left" vertical="center" wrapText="1" shrinkToFit="1"/>
    </xf>
  </cellXfs>
  <cellStyles count="3">
    <cellStyle name="一般" xfId="0" builtinId="0"/>
    <cellStyle name="一般 2" xfId="1"/>
    <cellStyle name="一般 3" xfId="2"/>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7</xdr:col>
      <xdr:colOff>438150</xdr:colOff>
      <xdr:row>0</xdr:row>
      <xdr:rowOff>200025</xdr:rowOff>
    </xdr:from>
    <xdr:to>
      <xdr:col>8</xdr:col>
      <xdr:colOff>5373</xdr:colOff>
      <xdr:row>2</xdr:row>
      <xdr:rowOff>50800</xdr:rowOff>
    </xdr:to>
    <xdr:sp macro="" textlink="">
      <xdr:nvSpPr>
        <xdr:cNvPr id="2" name="Text Box 221">
          <a:extLst>
            <a:ext uri="{FF2B5EF4-FFF2-40B4-BE49-F238E27FC236}">
              <a16:creationId xmlns:a16="http://schemas.microsoft.com/office/drawing/2014/main" id="{00000000-0008-0000-0000-000002000000}"/>
            </a:ext>
          </a:extLst>
        </xdr:cNvPr>
        <xdr:cNvSpPr txBox="1">
          <a:spLocks noChangeArrowheads="1"/>
        </xdr:cNvSpPr>
      </xdr:nvSpPr>
      <xdr:spPr bwMode="auto">
        <a:xfrm>
          <a:off x="438150" y="200025"/>
          <a:ext cx="291123" cy="4699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vert="wordArtVertRtl" wrap="square" lIns="0" tIns="0" rIns="27432" bIns="0" anchor="t" upright="1"/>
        <a:lstStyle/>
        <a:p>
          <a:pPr algn="l" rtl="0">
            <a:defRPr sz="1000"/>
          </a:pPr>
          <a:endParaRPr lang="zh-TW" altLang="en-US" sz="800" b="0" i="0" u="none" strike="noStrike" baseline="0">
            <a:solidFill>
              <a:srgbClr val="000000"/>
            </a:solidFill>
            <a:latin typeface="新細明體"/>
            <a:ea typeface="新細明體"/>
          </a:endParaRPr>
        </a:p>
      </xdr:txBody>
    </xdr:sp>
    <xdr:clientData/>
  </xdr:twoCellAnchor>
  <xdr:twoCellAnchor>
    <xdr:from>
      <xdr:col>7</xdr:col>
      <xdr:colOff>438150</xdr:colOff>
      <xdr:row>0</xdr:row>
      <xdr:rowOff>200025</xdr:rowOff>
    </xdr:from>
    <xdr:to>
      <xdr:col>8</xdr:col>
      <xdr:colOff>5373</xdr:colOff>
      <xdr:row>2</xdr:row>
      <xdr:rowOff>50800</xdr:rowOff>
    </xdr:to>
    <xdr:sp macro="" textlink="">
      <xdr:nvSpPr>
        <xdr:cNvPr id="3" name="Text Box 228">
          <a:extLst>
            <a:ext uri="{FF2B5EF4-FFF2-40B4-BE49-F238E27FC236}">
              <a16:creationId xmlns:a16="http://schemas.microsoft.com/office/drawing/2014/main" id="{00000000-0008-0000-0000-000003000000}"/>
            </a:ext>
          </a:extLst>
        </xdr:cNvPr>
        <xdr:cNvSpPr txBox="1">
          <a:spLocks noChangeArrowheads="1"/>
        </xdr:cNvSpPr>
      </xdr:nvSpPr>
      <xdr:spPr bwMode="auto">
        <a:xfrm>
          <a:off x="438150" y="200025"/>
          <a:ext cx="291123" cy="4699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vert="wordArtVertRtl" wrap="square" lIns="0" tIns="0" rIns="27432" bIns="0" anchor="t" upright="1"/>
        <a:lstStyle/>
        <a:p>
          <a:pPr algn="l" rtl="0">
            <a:defRPr sz="1000"/>
          </a:pPr>
          <a:endParaRPr lang="zh-TW" altLang="en-US" sz="800" b="0" i="0" u="none" strike="noStrike" baseline="0">
            <a:solidFill>
              <a:srgbClr val="000000"/>
            </a:solidFill>
            <a:latin typeface="新細明體"/>
            <a:ea typeface="新細明體"/>
          </a:endParaRPr>
        </a:p>
      </xdr:txBody>
    </xdr:sp>
    <xdr:clientData/>
  </xdr:twoCellAnchor>
  <xdr:twoCellAnchor>
    <xdr:from>
      <xdr:col>7</xdr:col>
      <xdr:colOff>438150</xdr:colOff>
      <xdr:row>0</xdr:row>
      <xdr:rowOff>200025</xdr:rowOff>
    </xdr:from>
    <xdr:to>
      <xdr:col>8</xdr:col>
      <xdr:colOff>5373</xdr:colOff>
      <xdr:row>2</xdr:row>
      <xdr:rowOff>50800</xdr:rowOff>
    </xdr:to>
    <xdr:sp macro="" textlink="">
      <xdr:nvSpPr>
        <xdr:cNvPr id="4" name="Text Box 235">
          <a:extLst>
            <a:ext uri="{FF2B5EF4-FFF2-40B4-BE49-F238E27FC236}">
              <a16:creationId xmlns:a16="http://schemas.microsoft.com/office/drawing/2014/main" id="{00000000-0008-0000-0000-000004000000}"/>
            </a:ext>
          </a:extLst>
        </xdr:cNvPr>
        <xdr:cNvSpPr txBox="1">
          <a:spLocks noChangeArrowheads="1"/>
        </xdr:cNvSpPr>
      </xdr:nvSpPr>
      <xdr:spPr bwMode="auto">
        <a:xfrm>
          <a:off x="438150" y="200025"/>
          <a:ext cx="291123" cy="4699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vert="wordArtVertRtl" wrap="square" lIns="0" tIns="0" rIns="27432" bIns="0" anchor="t" upright="1"/>
        <a:lstStyle/>
        <a:p>
          <a:pPr algn="l" rtl="0">
            <a:defRPr sz="1000"/>
          </a:pPr>
          <a:endParaRPr lang="zh-TW" altLang="en-US" sz="800" b="0" i="0" u="none" strike="noStrike" baseline="0">
            <a:solidFill>
              <a:srgbClr val="000000"/>
            </a:solidFill>
            <a:latin typeface="新細明體"/>
            <a:ea typeface="新細明體"/>
          </a:endParaRPr>
        </a:p>
      </xdr:txBody>
    </xdr:sp>
    <xdr:clientData/>
  </xdr:twoCellAnchor>
  <xdr:twoCellAnchor>
    <xdr:from>
      <xdr:col>7</xdr:col>
      <xdr:colOff>438150</xdr:colOff>
      <xdr:row>0</xdr:row>
      <xdr:rowOff>200025</xdr:rowOff>
    </xdr:from>
    <xdr:to>
      <xdr:col>8</xdr:col>
      <xdr:colOff>5373</xdr:colOff>
      <xdr:row>2</xdr:row>
      <xdr:rowOff>50800</xdr:rowOff>
    </xdr:to>
    <xdr:sp macro="" textlink="">
      <xdr:nvSpPr>
        <xdr:cNvPr id="5" name="Text Box 256">
          <a:extLst>
            <a:ext uri="{FF2B5EF4-FFF2-40B4-BE49-F238E27FC236}">
              <a16:creationId xmlns:a16="http://schemas.microsoft.com/office/drawing/2014/main" id="{00000000-0008-0000-0000-000005000000}"/>
            </a:ext>
          </a:extLst>
        </xdr:cNvPr>
        <xdr:cNvSpPr txBox="1">
          <a:spLocks noChangeArrowheads="1"/>
        </xdr:cNvSpPr>
      </xdr:nvSpPr>
      <xdr:spPr bwMode="auto">
        <a:xfrm>
          <a:off x="438150" y="200025"/>
          <a:ext cx="291123" cy="4699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vert="wordArtVertRtl" wrap="square" lIns="0" tIns="0" rIns="27432" bIns="0" anchor="t" upright="1"/>
        <a:lstStyle/>
        <a:p>
          <a:pPr algn="l" rtl="0">
            <a:defRPr sz="1000"/>
          </a:pPr>
          <a:endParaRPr lang="zh-TW" altLang="en-US" sz="800" b="0" i="0" u="none" strike="noStrike" baseline="0">
            <a:solidFill>
              <a:srgbClr val="000000"/>
            </a:solidFill>
            <a:latin typeface="新細明體"/>
            <a:ea typeface="新細明體"/>
          </a:endParaRPr>
        </a:p>
      </xdr:txBody>
    </xdr:sp>
    <xdr:clientData/>
  </xdr:twoCellAnchor>
  <xdr:twoCellAnchor>
    <xdr:from>
      <xdr:col>7</xdr:col>
      <xdr:colOff>438150</xdr:colOff>
      <xdr:row>0</xdr:row>
      <xdr:rowOff>200025</xdr:rowOff>
    </xdr:from>
    <xdr:to>
      <xdr:col>8</xdr:col>
      <xdr:colOff>5373</xdr:colOff>
      <xdr:row>2</xdr:row>
      <xdr:rowOff>50800</xdr:rowOff>
    </xdr:to>
    <xdr:sp macro="" textlink="">
      <xdr:nvSpPr>
        <xdr:cNvPr id="6" name="Text Box 263">
          <a:extLst>
            <a:ext uri="{FF2B5EF4-FFF2-40B4-BE49-F238E27FC236}">
              <a16:creationId xmlns:a16="http://schemas.microsoft.com/office/drawing/2014/main" id="{00000000-0008-0000-0000-000006000000}"/>
            </a:ext>
          </a:extLst>
        </xdr:cNvPr>
        <xdr:cNvSpPr txBox="1">
          <a:spLocks noChangeArrowheads="1"/>
        </xdr:cNvSpPr>
      </xdr:nvSpPr>
      <xdr:spPr bwMode="auto">
        <a:xfrm>
          <a:off x="438150" y="200025"/>
          <a:ext cx="291123" cy="4699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vert="wordArtVertRtl" wrap="square" lIns="0" tIns="0" rIns="27432" bIns="0" anchor="t" upright="1"/>
        <a:lstStyle/>
        <a:p>
          <a:pPr algn="l" rtl="0">
            <a:defRPr sz="1000"/>
          </a:pPr>
          <a:endParaRPr lang="zh-TW" altLang="en-US" sz="800" b="0" i="0" u="none" strike="noStrike" baseline="0">
            <a:solidFill>
              <a:srgbClr val="000000"/>
            </a:solidFill>
            <a:latin typeface="新細明體"/>
            <a:ea typeface="新細明體"/>
          </a:endParaRPr>
        </a:p>
      </xdr:txBody>
    </xdr:sp>
    <xdr:clientData/>
  </xdr:twoCellAnchor>
  <xdr:twoCellAnchor>
    <xdr:from>
      <xdr:col>7</xdr:col>
      <xdr:colOff>438150</xdr:colOff>
      <xdr:row>0</xdr:row>
      <xdr:rowOff>200025</xdr:rowOff>
    </xdr:from>
    <xdr:to>
      <xdr:col>8</xdr:col>
      <xdr:colOff>5373</xdr:colOff>
      <xdr:row>2</xdr:row>
      <xdr:rowOff>50800</xdr:rowOff>
    </xdr:to>
    <xdr:sp macro="" textlink="">
      <xdr:nvSpPr>
        <xdr:cNvPr id="7" name="Text Box 270">
          <a:extLst>
            <a:ext uri="{FF2B5EF4-FFF2-40B4-BE49-F238E27FC236}">
              <a16:creationId xmlns:a16="http://schemas.microsoft.com/office/drawing/2014/main" id="{00000000-0008-0000-0000-000007000000}"/>
            </a:ext>
          </a:extLst>
        </xdr:cNvPr>
        <xdr:cNvSpPr txBox="1">
          <a:spLocks noChangeArrowheads="1"/>
        </xdr:cNvSpPr>
      </xdr:nvSpPr>
      <xdr:spPr bwMode="auto">
        <a:xfrm>
          <a:off x="438150" y="200025"/>
          <a:ext cx="291123" cy="4699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vert="wordArtVertRtl" wrap="square" lIns="0" tIns="0" rIns="27432" bIns="0" anchor="t" upright="1"/>
        <a:lstStyle/>
        <a:p>
          <a:pPr algn="l" rtl="0">
            <a:defRPr sz="1000"/>
          </a:pPr>
          <a:endParaRPr lang="zh-TW" altLang="en-US" sz="800" b="0" i="0" u="none" strike="noStrike" baseline="0">
            <a:solidFill>
              <a:srgbClr val="000000"/>
            </a:solidFill>
            <a:latin typeface="新細明體"/>
            <a:ea typeface="新細明體"/>
          </a:endParaRPr>
        </a:p>
      </xdr:txBody>
    </xdr:sp>
    <xdr:clientData/>
  </xdr:twoCellAnchor>
  <xdr:twoCellAnchor>
    <xdr:from>
      <xdr:col>7</xdr:col>
      <xdr:colOff>438150</xdr:colOff>
      <xdr:row>0</xdr:row>
      <xdr:rowOff>200025</xdr:rowOff>
    </xdr:from>
    <xdr:to>
      <xdr:col>8</xdr:col>
      <xdr:colOff>5373</xdr:colOff>
      <xdr:row>2</xdr:row>
      <xdr:rowOff>50800</xdr:rowOff>
    </xdr:to>
    <xdr:sp macro="" textlink="">
      <xdr:nvSpPr>
        <xdr:cNvPr id="8" name="Text Box 326">
          <a:extLst>
            <a:ext uri="{FF2B5EF4-FFF2-40B4-BE49-F238E27FC236}">
              <a16:creationId xmlns:a16="http://schemas.microsoft.com/office/drawing/2014/main" id="{00000000-0008-0000-0000-000008000000}"/>
            </a:ext>
          </a:extLst>
        </xdr:cNvPr>
        <xdr:cNvSpPr txBox="1">
          <a:spLocks noChangeArrowheads="1"/>
        </xdr:cNvSpPr>
      </xdr:nvSpPr>
      <xdr:spPr bwMode="auto">
        <a:xfrm>
          <a:off x="438150" y="200025"/>
          <a:ext cx="291123" cy="4699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vert="wordArtVertRtl" wrap="square" lIns="0" tIns="0" rIns="27432" bIns="0" anchor="t" upright="1"/>
        <a:lstStyle/>
        <a:p>
          <a:pPr algn="l" rtl="0">
            <a:defRPr sz="1000"/>
          </a:pPr>
          <a:endParaRPr lang="zh-TW" altLang="en-US" sz="800" b="0" i="0" u="none" strike="noStrike" baseline="0">
            <a:solidFill>
              <a:srgbClr val="000000"/>
            </a:solidFill>
            <a:latin typeface="新細明體"/>
            <a:ea typeface="新細明體"/>
          </a:endParaRPr>
        </a:p>
      </xdr:txBody>
    </xdr:sp>
    <xdr:clientData/>
  </xdr:twoCellAnchor>
  <xdr:twoCellAnchor>
    <xdr:from>
      <xdr:col>20</xdr:col>
      <xdr:colOff>438150</xdr:colOff>
      <xdr:row>0</xdr:row>
      <xdr:rowOff>200025</xdr:rowOff>
    </xdr:from>
    <xdr:to>
      <xdr:col>21</xdr:col>
      <xdr:colOff>5373</xdr:colOff>
      <xdr:row>2</xdr:row>
      <xdr:rowOff>50800</xdr:rowOff>
    </xdr:to>
    <xdr:sp macro="" textlink="">
      <xdr:nvSpPr>
        <xdr:cNvPr id="23" name="Text Box 221">
          <a:extLst>
            <a:ext uri="{FF2B5EF4-FFF2-40B4-BE49-F238E27FC236}">
              <a16:creationId xmlns:a16="http://schemas.microsoft.com/office/drawing/2014/main" id="{00000000-0008-0000-0000-000002000000}"/>
            </a:ext>
          </a:extLst>
        </xdr:cNvPr>
        <xdr:cNvSpPr txBox="1">
          <a:spLocks noChangeArrowheads="1"/>
        </xdr:cNvSpPr>
      </xdr:nvSpPr>
      <xdr:spPr bwMode="auto">
        <a:xfrm>
          <a:off x="438150" y="200025"/>
          <a:ext cx="295605" cy="47830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vert="wordArtVertRtl" wrap="square" lIns="0" tIns="0" rIns="27432" bIns="0" anchor="t" upright="1"/>
        <a:lstStyle/>
        <a:p>
          <a:pPr algn="l" rtl="0">
            <a:defRPr sz="1000"/>
          </a:pPr>
          <a:endParaRPr lang="zh-TW" altLang="en-US" sz="800" b="0" i="0" u="none" strike="noStrike" baseline="0">
            <a:solidFill>
              <a:srgbClr val="000000"/>
            </a:solidFill>
            <a:latin typeface="新細明體"/>
            <a:ea typeface="新細明體"/>
          </a:endParaRPr>
        </a:p>
      </xdr:txBody>
    </xdr:sp>
    <xdr:clientData/>
  </xdr:twoCellAnchor>
  <xdr:twoCellAnchor>
    <xdr:from>
      <xdr:col>20</xdr:col>
      <xdr:colOff>438150</xdr:colOff>
      <xdr:row>0</xdr:row>
      <xdr:rowOff>200025</xdr:rowOff>
    </xdr:from>
    <xdr:to>
      <xdr:col>21</xdr:col>
      <xdr:colOff>5373</xdr:colOff>
      <xdr:row>2</xdr:row>
      <xdr:rowOff>50800</xdr:rowOff>
    </xdr:to>
    <xdr:sp macro="" textlink="">
      <xdr:nvSpPr>
        <xdr:cNvPr id="24" name="Text Box 228">
          <a:extLst>
            <a:ext uri="{FF2B5EF4-FFF2-40B4-BE49-F238E27FC236}">
              <a16:creationId xmlns:a16="http://schemas.microsoft.com/office/drawing/2014/main" id="{00000000-0008-0000-0000-000003000000}"/>
            </a:ext>
          </a:extLst>
        </xdr:cNvPr>
        <xdr:cNvSpPr txBox="1">
          <a:spLocks noChangeArrowheads="1"/>
        </xdr:cNvSpPr>
      </xdr:nvSpPr>
      <xdr:spPr bwMode="auto">
        <a:xfrm>
          <a:off x="438150" y="200025"/>
          <a:ext cx="295605" cy="47830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vert="wordArtVertRtl" wrap="square" lIns="0" tIns="0" rIns="27432" bIns="0" anchor="t" upright="1"/>
        <a:lstStyle/>
        <a:p>
          <a:pPr algn="l" rtl="0">
            <a:defRPr sz="1000"/>
          </a:pPr>
          <a:endParaRPr lang="zh-TW" altLang="en-US" sz="800" b="0" i="0" u="none" strike="noStrike" baseline="0">
            <a:solidFill>
              <a:srgbClr val="000000"/>
            </a:solidFill>
            <a:latin typeface="新細明體"/>
            <a:ea typeface="新細明體"/>
          </a:endParaRPr>
        </a:p>
      </xdr:txBody>
    </xdr:sp>
    <xdr:clientData/>
  </xdr:twoCellAnchor>
  <xdr:twoCellAnchor>
    <xdr:from>
      <xdr:col>20</xdr:col>
      <xdr:colOff>438150</xdr:colOff>
      <xdr:row>0</xdr:row>
      <xdr:rowOff>200025</xdr:rowOff>
    </xdr:from>
    <xdr:to>
      <xdr:col>21</xdr:col>
      <xdr:colOff>5373</xdr:colOff>
      <xdr:row>2</xdr:row>
      <xdr:rowOff>50800</xdr:rowOff>
    </xdr:to>
    <xdr:sp macro="" textlink="">
      <xdr:nvSpPr>
        <xdr:cNvPr id="25" name="Text Box 235">
          <a:extLst>
            <a:ext uri="{FF2B5EF4-FFF2-40B4-BE49-F238E27FC236}">
              <a16:creationId xmlns:a16="http://schemas.microsoft.com/office/drawing/2014/main" id="{00000000-0008-0000-0000-000004000000}"/>
            </a:ext>
          </a:extLst>
        </xdr:cNvPr>
        <xdr:cNvSpPr txBox="1">
          <a:spLocks noChangeArrowheads="1"/>
        </xdr:cNvSpPr>
      </xdr:nvSpPr>
      <xdr:spPr bwMode="auto">
        <a:xfrm>
          <a:off x="438150" y="200025"/>
          <a:ext cx="295605" cy="47830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vert="wordArtVertRtl" wrap="square" lIns="0" tIns="0" rIns="27432" bIns="0" anchor="t" upright="1"/>
        <a:lstStyle/>
        <a:p>
          <a:pPr algn="l" rtl="0">
            <a:defRPr sz="1000"/>
          </a:pPr>
          <a:endParaRPr lang="zh-TW" altLang="en-US" sz="800" b="0" i="0" u="none" strike="noStrike" baseline="0">
            <a:solidFill>
              <a:srgbClr val="000000"/>
            </a:solidFill>
            <a:latin typeface="新細明體"/>
            <a:ea typeface="新細明體"/>
          </a:endParaRPr>
        </a:p>
      </xdr:txBody>
    </xdr:sp>
    <xdr:clientData/>
  </xdr:twoCellAnchor>
  <xdr:twoCellAnchor>
    <xdr:from>
      <xdr:col>20</xdr:col>
      <xdr:colOff>438150</xdr:colOff>
      <xdr:row>0</xdr:row>
      <xdr:rowOff>200025</xdr:rowOff>
    </xdr:from>
    <xdr:to>
      <xdr:col>21</xdr:col>
      <xdr:colOff>5373</xdr:colOff>
      <xdr:row>2</xdr:row>
      <xdr:rowOff>50800</xdr:rowOff>
    </xdr:to>
    <xdr:sp macro="" textlink="">
      <xdr:nvSpPr>
        <xdr:cNvPr id="26" name="Text Box 256">
          <a:extLst>
            <a:ext uri="{FF2B5EF4-FFF2-40B4-BE49-F238E27FC236}">
              <a16:creationId xmlns:a16="http://schemas.microsoft.com/office/drawing/2014/main" id="{00000000-0008-0000-0000-000005000000}"/>
            </a:ext>
          </a:extLst>
        </xdr:cNvPr>
        <xdr:cNvSpPr txBox="1">
          <a:spLocks noChangeArrowheads="1"/>
        </xdr:cNvSpPr>
      </xdr:nvSpPr>
      <xdr:spPr bwMode="auto">
        <a:xfrm>
          <a:off x="438150" y="200025"/>
          <a:ext cx="295605" cy="47830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vert="wordArtVertRtl" wrap="square" lIns="0" tIns="0" rIns="27432" bIns="0" anchor="t" upright="1"/>
        <a:lstStyle/>
        <a:p>
          <a:pPr algn="l" rtl="0">
            <a:defRPr sz="1000"/>
          </a:pPr>
          <a:endParaRPr lang="zh-TW" altLang="en-US" sz="800" b="0" i="0" u="none" strike="noStrike" baseline="0">
            <a:solidFill>
              <a:srgbClr val="000000"/>
            </a:solidFill>
            <a:latin typeface="新細明體"/>
            <a:ea typeface="新細明體"/>
          </a:endParaRPr>
        </a:p>
      </xdr:txBody>
    </xdr:sp>
    <xdr:clientData/>
  </xdr:twoCellAnchor>
  <xdr:twoCellAnchor>
    <xdr:from>
      <xdr:col>20</xdr:col>
      <xdr:colOff>438150</xdr:colOff>
      <xdr:row>0</xdr:row>
      <xdr:rowOff>200025</xdr:rowOff>
    </xdr:from>
    <xdr:to>
      <xdr:col>21</xdr:col>
      <xdr:colOff>5373</xdr:colOff>
      <xdr:row>2</xdr:row>
      <xdr:rowOff>50800</xdr:rowOff>
    </xdr:to>
    <xdr:sp macro="" textlink="">
      <xdr:nvSpPr>
        <xdr:cNvPr id="27" name="Text Box 263">
          <a:extLst>
            <a:ext uri="{FF2B5EF4-FFF2-40B4-BE49-F238E27FC236}">
              <a16:creationId xmlns:a16="http://schemas.microsoft.com/office/drawing/2014/main" id="{00000000-0008-0000-0000-000006000000}"/>
            </a:ext>
          </a:extLst>
        </xdr:cNvPr>
        <xdr:cNvSpPr txBox="1">
          <a:spLocks noChangeArrowheads="1"/>
        </xdr:cNvSpPr>
      </xdr:nvSpPr>
      <xdr:spPr bwMode="auto">
        <a:xfrm>
          <a:off x="438150" y="200025"/>
          <a:ext cx="295605" cy="47830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vert="wordArtVertRtl" wrap="square" lIns="0" tIns="0" rIns="27432" bIns="0" anchor="t" upright="1"/>
        <a:lstStyle/>
        <a:p>
          <a:pPr algn="l" rtl="0">
            <a:defRPr sz="1000"/>
          </a:pPr>
          <a:endParaRPr lang="zh-TW" altLang="en-US" sz="800" b="0" i="0" u="none" strike="noStrike" baseline="0">
            <a:solidFill>
              <a:srgbClr val="000000"/>
            </a:solidFill>
            <a:latin typeface="新細明體"/>
            <a:ea typeface="新細明體"/>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66675</xdr:colOff>
      <xdr:row>3</xdr:row>
      <xdr:rowOff>0</xdr:rowOff>
    </xdr:from>
    <xdr:to>
      <xdr:col>2</xdr:col>
      <xdr:colOff>523875</xdr:colOff>
      <xdr:row>3</xdr:row>
      <xdr:rowOff>0</xdr:rowOff>
    </xdr:to>
    <xdr:sp macro="" textlink="">
      <xdr:nvSpPr>
        <xdr:cNvPr id="2" name="Text Box 3">
          <a:extLst>
            <a:ext uri="{FF2B5EF4-FFF2-40B4-BE49-F238E27FC236}">
              <a16:creationId xmlns:a16="http://schemas.microsoft.com/office/drawing/2014/main" id="{00000000-0008-0000-0200-000002000000}"/>
            </a:ext>
          </a:extLst>
        </xdr:cNvPr>
        <xdr:cNvSpPr txBox="1">
          <a:spLocks noChangeArrowheads="1"/>
        </xdr:cNvSpPr>
      </xdr:nvSpPr>
      <xdr:spPr bwMode="auto">
        <a:xfrm>
          <a:off x="1047750" y="3524250"/>
          <a:ext cx="45720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zh-TW" altLang="en-US" sz="1200" b="0" i="0" u="none" strike="noStrike" baseline="0">
              <a:solidFill>
                <a:srgbClr val="000000"/>
              </a:solidFill>
              <a:latin typeface="新細明體"/>
              <a:ea typeface="新細明體"/>
            </a:rPr>
            <a:t>班級</a:t>
          </a:r>
        </a:p>
      </xdr:txBody>
    </xdr:sp>
    <xdr:clientData/>
  </xdr:twoCellAnchor>
  <xdr:twoCellAnchor>
    <xdr:from>
      <xdr:col>2</xdr:col>
      <xdr:colOff>66675</xdr:colOff>
      <xdr:row>21</xdr:row>
      <xdr:rowOff>0</xdr:rowOff>
    </xdr:from>
    <xdr:to>
      <xdr:col>2</xdr:col>
      <xdr:colOff>523875</xdr:colOff>
      <xdr:row>21</xdr:row>
      <xdr:rowOff>0</xdr:rowOff>
    </xdr:to>
    <xdr:sp macro="" textlink="">
      <xdr:nvSpPr>
        <xdr:cNvPr id="3" name="Text Box 4">
          <a:extLst>
            <a:ext uri="{FF2B5EF4-FFF2-40B4-BE49-F238E27FC236}">
              <a16:creationId xmlns:a16="http://schemas.microsoft.com/office/drawing/2014/main" id="{00000000-0008-0000-0200-000003000000}"/>
            </a:ext>
          </a:extLst>
        </xdr:cNvPr>
        <xdr:cNvSpPr txBox="1">
          <a:spLocks noChangeArrowheads="1"/>
        </xdr:cNvSpPr>
      </xdr:nvSpPr>
      <xdr:spPr bwMode="auto">
        <a:xfrm>
          <a:off x="1047750" y="47577375"/>
          <a:ext cx="45720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zh-TW" altLang="en-US" sz="1200" b="0" i="0" u="none" strike="noStrike" baseline="0">
              <a:solidFill>
                <a:srgbClr val="000000"/>
              </a:solidFill>
              <a:latin typeface="新細明體"/>
              <a:ea typeface="新細明體"/>
            </a:rPr>
            <a:t>班級</a:t>
          </a:r>
        </a:p>
      </xdr:txBody>
    </xdr:sp>
    <xdr:clientData/>
  </xdr:twoCellAnchor>
  <xdr:twoCellAnchor>
    <xdr:from>
      <xdr:col>2</xdr:col>
      <xdr:colOff>66675</xdr:colOff>
      <xdr:row>3</xdr:row>
      <xdr:rowOff>0</xdr:rowOff>
    </xdr:from>
    <xdr:to>
      <xdr:col>2</xdr:col>
      <xdr:colOff>523875</xdr:colOff>
      <xdr:row>3</xdr:row>
      <xdr:rowOff>0</xdr:rowOff>
    </xdr:to>
    <xdr:sp macro="" textlink="">
      <xdr:nvSpPr>
        <xdr:cNvPr id="4" name="Text Box 35">
          <a:extLst>
            <a:ext uri="{FF2B5EF4-FFF2-40B4-BE49-F238E27FC236}">
              <a16:creationId xmlns:a16="http://schemas.microsoft.com/office/drawing/2014/main" id="{00000000-0008-0000-0200-000004000000}"/>
            </a:ext>
          </a:extLst>
        </xdr:cNvPr>
        <xdr:cNvSpPr txBox="1">
          <a:spLocks noChangeArrowheads="1"/>
        </xdr:cNvSpPr>
      </xdr:nvSpPr>
      <xdr:spPr bwMode="auto">
        <a:xfrm>
          <a:off x="1047750" y="3524250"/>
          <a:ext cx="45720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zh-TW" altLang="en-US" sz="1200" b="0" i="0" u="none" strike="noStrike" baseline="0">
              <a:solidFill>
                <a:srgbClr val="000000"/>
              </a:solidFill>
              <a:latin typeface="新細明體"/>
              <a:ea typeface="新細明體"/>
            </a:rPr>
            <a:t>班級</a:t>
          </a:r>
        </a:p>
      </xdr:txBody>
    </xdr:sp>
    <xdr:clientData/>
  </xdr:twoCellAnchor>
  <xdr:twoCellAnchor>
    <xdr:from>
      <xdr:col>18</xdr:col>
      <xdr:colOff>0</xdr:colOff>
      <xdr:row>3</xdr:row>
      <xdr:rowOff>0</xdr:rowOff>
    </xdr:from>
    <xdr:to>
      <xdr:col>18</xdr:col>
      <xdr:colOff>0</xdr:colOff>
      <xdr:row>3</xdr:row>
      <xdr:rowOff>0</xdr:rowOff>
    </xdr:to>
    <xdr:sp macro="" textlink="">
      <xdr:nvSpPr>
        <xdr:cNvPr id="5" name="Text Box 55">
          <a:extLst>
            <a:ext uri="{FF2B5EF4-FFF2-40B4-BE49-F238E27FC236}">
              <a16:creationId xmlns:a16="http://schemas.microsoft.com/office/drawing/2014/main" id="{00000000-0008-0000-0200-000005000000}"/>
            </a:ext>
          </a:extLst>
        </xdr:cNvPr>
        <xdr:cNvSpPr txBox="1">
          <a:spLocks noChangeArrowheads="1"/>
        </xdr:cNvSpPr>
      </xdr:nvSpPr>
      <xdr:spPr bwMode="auto">
        <a:xfrm>
          <a:off x="9906000" y="352425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zh-TW" altLang="en-US" sz="1200" b="0" i="0" u="none" strike="noStrike" baseline="0">
              <a:solidFill>
                <a:srgbClr val="000000"/>
              </a:solidFill>
              <a:latin typeface="新細明體"/>
              <a:ea typeface="新細明體"/>
            </a:rPr>
            <a:t>班級</a:t>
          </a:r>
        </a:p>
      </xdr:txBody>
    </xdr:sp>
    <xdr:clientData/>
  </xdr:twoCellAnchor>
  <xdr:twoCellAnchor>
    <xdr:from>
      <xdr:col>18</xdr:col>
      <xdr:colOff>0</xdr:colOff>
      <xdr:row>3</xdr:row>
      <xdr:rowOff>0</xdr:rowOff>
    </xdr:from>
    <xdr:to>
      <xdr:col>18</xdr:col>
      <xdr:colOff>0</xdr:colOff>
      <xdr:row>3</xdr:row>
      <xdr:rowOff>0</xdr:rowOff>
    </xdr:to>
    <xdr:sp macro="" textlink="">
      <xdr:nvSpPr>
        <xdr:cNvPr id="6" name="Text Box 57">
          <a:extLst>
            <a:ext uri="{FF2B5EF4-FFF2-40B4-BE49-F238E27FC236}">
              <a16:creationId xmlns:a16="http://schemas.microsoft.com/office/drawing/2014/main" id="{00000000-0008-0000-0200-000006000000}"/>
            </a:ext>
          </a:extLst>
        </xdr:cNvPr>
        <xdr:cNvSpPr txBox="1">
          <a:spLocks noChangeArrowheads="1"/>
        </xdr:cNvSpPr>
      </xdr:nvSpPr>
      <xdr:spPr bwMode="auto">
        <a:xfrm>
          <a:off x="9906000" y="352425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zh-TW" altLang="en-US" sz="1200" b="0" i="0" u="none" strike="noStrike" baseline="0">
              <a:solidFill>
                <a:srgbClr val="000000"/>
              </a:solidFill>
              <a:latin typeface="新細明體"/>
              <a:ea typeface="新細明體"/>
            </a:rPr>
            <a:t>班級</a:t>
          </a:r>
        </a:p>
      </xdr:txBody>
    </xdr:sp>
    <xdr:clientData/>
  </xdr:twoCellAnchor>
  <xdr:twoCellAnchor>
    <xdr:from>
      <xdr:col>2</xdr:col>
      <xdr:colOff>66675</xdr:colOff>
      <xdr:row>10</xdr:row>
      <xdr:rowOff>0</xdr:rowOff>
    </xdr:from>
    <xdr:to>
      <xdr:col>2</xdr:col>
      <xdr:colOff>523875</xdr:colOff>
      <xdr:row>10</xdr:row>
      <xdr:rowOff>0</xdr:rowOff>
    </xdr:to>
    <xdr:sp macro="" textlink="">
      <xdr:nvSpPr>
        <xdr:cNvPr id="7" name="Text Box 3">
          <a:extLst>
            <a:ext uri="{FF2B5EF4-FFF2-40B4-BE49-F238E27FC236}">
              <a16:creationId xmlns:a16="http://schemas.microsoft.com/office/drawing/2014/main" id="{00000000-0008-0000-0800-000008000000}"/>
            </a:ext>
          </a:extLst>
        </xdr:cNvPr>
        <xdr:cNvSpPr txBox="1">
          <a:spLocks noChangeArrowheads="1"/>
        </xdr:cNvSpPr>
      </xdr:nvSpPr>
      <xdr:spPr bwMode="auto">
        <a:xfrm>
          <a:off x="1047750" y="15859125"/>
          <a:ext cx="45720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zh-TW" altLang="en-US" sz="1200" b="0" i="0" u="none" strike="noStrike" baseline="0">
              <a:solidFill>
                <a:srgbClr val="000000"/>
              </a:solidFill>
              <a:latin typeface="新細明體"/>
              <a:ea typeface="新細明體"/>
            </a:rPr>
            <a:t>班級</a:t>
          </a:r>
        </a:p>
      </xdr:txBody>
    </xdr:sp>
    <xdr:clientData/>
  </xdr:twoCellAnchor>
  <xdr:twoCellAnchor>
    <xdr:from>
      <xdr:col>2</xdr:col>
      <xdr:colOff>66675</xdr:colOff>
      <xdr:row>10</xdr:row>
      <xdr:rowOff>0</xdr:rowOff>
    </xdr:from>
    <xdr:to>
      <xdr:col>2</xdr:col>
      <xdr:colOff>523875</xdr:colOff>
      <xdr:row>10</xdr:row>
      <xdr:rowOff>0</xdr:rowOff>
    </xdr:to>
    <xdr:sp macro="" textlink="">
      <xdr:nvSpPr>
        <xdr:cNvPr id="8" name="Text Box 35">
          <a:extLst>
            <a:ext uri="{FF2B5EF4-FFF2-40B4-BE49-F238E27FC236}">
              <a16:creationId xmlns:a16="http://schemas.microsoft.com/office/drawing/2014/main" id="{00000000-0008-0000-0800-000009000000}"/>
            </a:ext>
          </a:extLst>
        </xdr:cNvPr>
        <xdr:cNvSpPr txBox="1">
          <a:spLocks noChangeArrowheads="1"/>
        </xdr:cNvSpPr>
      </xdr:nvSpPr>
      <xdr:spPr bwMode="auto">
        <a:xfrm>
          <a:off x="1047750" y="15859125"/>
          <a:ext cx="45720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zh-TW" altLang="en-US" sz="1200" b="0" i="0" u="none" strike="noStrike" baseline="0">
              <a:solidFill>
                <a:srgbClr val="000000"/>
              </a:solidFill>
              <a:latin typeface="新細明體"/>
              <a:ea typeface="新細明體"/>
            </a:rPr>
            <a:t>班級</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xdr:col>
      <xdr:colOff>66675</xdr:colOff>
      <xdr:row>8</xdr:row>
      <xdr:rowOff>0</xdr:rowOff>
    </xdr:from>
    <xdr:to>
      <xdr:col>2</xdr:col>
      <xdr:colOff>523875</xdr:colOff>
      <xdr:row>8</xdr:row>
      <xdr:rowOff>0</xdr:rowOff>
    </xdr:to>
    <xdr:sp macro="" textlink="">
      <xdr:nvSpPr>
        <xdr:cNvPr id="3" name="Text Box 4">
          <a:extLst>
            <a:ext uri="{FF2B5EF4-FFF2-40B4-BE49-F238E27FC236}">
              <a16:creationId xmlns:a16="http://schemas.microsoft.com/office/drawing/2014/main" id="{00000000-0008-0000-0900-000003000000}"/>
            </a:ext>
          </a:extLst>
        </xdr:cNvPr>
        <xdr:cNvSpPr txBox="1">
          <a:spLocks noChangeArrowheads="1"/>
        </xdr:cNvSpPr>
      </xdr:nvSpPr>
      <xdr:spPr bwMode="auto">
        <a:xfrm>
          <a:off x="882015" y="56570880"/>
          <a:ext cx="44196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zh-TW" altLang="en-US" sz="1200" b="0" i="0" u="none" strike="noStrike" baseline="0">
              <a:solidFill>
                <a:srgbClr val="000000"/>
              </a:solidFill>
              <a:latin typeface="新細明體"/>
              <a:ea typeface="新細明體"/>
            </a:rPr>
            <a:t>班級</a:t>
          </a:r>
        </a:p>
      </xdr:txBody>
    </xdr:sp>
    <xdr:clientData/>
  </xdr:twoCellAnchor>
</xdr:wsDr>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工作表1">
    <tabColor theme="9" tint="-0.499984740745262"/>
    <pageSetUpPr fitToPage="1"/>
  </sheetPr>
  <dimension ref="A1:AQ18"/>
  <sheetViews>
    <sheetView tabSelected="1" view="pageBreakPreview" zoomScale="85" zoomScaleNormal="85" zoomScaleSheetLayoutView="85" workbookViewId="0">
      <selection activeCell="G9" sqref="G9"/>
    </sheetView>
  </sheetViews>
  <sheetFormatPr defaultColWidth="8.875" defaultRowHeight="19.5" x14ac:dyDescent="0.3"/>
  <cols>
    <col min="1" max="1" width="9.5" style="1" customWidth="1"/>
    <col min="2" max="3" width="5.625" style="1" customWidth="1"/>
    <col min="4" max="4" width="5.625" style="10" customWidth="1"/>
    <col min="5" max="5" width="17.5" style="1" bestFit="1" customWidth="1"/>
    <col min="6" max="6" width="5.625" style="10" customWidth="1"/>
    <col min="7" max="7" width="20.25" style="1" bestFit="1" customWidth="1"/>
    <col min="8" max="8" width="5.75" style="10" bestFit="1" customWidth="1"/>
    <col min="9" max="9" width="21.5" style="20" bestFit="1" customWidth="1"/>
    <col min="10" max="10" width="5.5" style="10" bestFit="1" customWidth="1"/>
    <col min="11" max="11" width="8.125" style="1" bestFit="1" customWidth="1"/>
    <col min="12" max="12" width="5.5" style="10" bestFit="1" customWidth="1"/>
    <col min="13" max="13" width="24.375" style="1" bestFit="1" customWidth="1"/>
    <col min="14" max="14" width="5.5" style="10" bestFit="1" customWidth="1"/>
    <col min="15" max="15" width="11.375" style="1" customWidth="1"/>
    <col min="16" max="16" width="6" style="10" customWidth="1"/>
    <col min="17" max="17" width="8.125" style="1" bestFit="1" customWidth="1"/>
    <col min="18" max="18" width="6" style="10" customWidth="1"/>
    <col min="19" max="19" width="11.875" style="1" bestFit="1" customWidth="1"/>
    <col min="20" max="20" width="6" style="10" customWidth="1"/>
    <col min="21" max="21" width="20.125" style="1" customWidth="1"/>
    <col min="22" max="22" width="6" style="10" customWidth="1"/>
    <col min="23" max="23" width="14.5" style="1" customWidth="1"/>
    <col min="24" max="24" width="5.5" style="1" bestFit="1" customWidth="1"/>
    <col min="25" max="25" width="9.5" style="1" bestFit="1" customWidth="1"/>
    <col min="26" max="26" width="5.5" style="1" bestFit="1" customWidth="1"/>
    <col min="27" max="27" width="28.5" style="1" bestFit="1" customWidth="1"/>
    <col min="28" max="28" width="5.5" style="1" bestFit="1" customWidth="1"/>
    <col min="29" max="29" width="17.5" style="1" bestFit="1" customWidth="1"/>
    <col min="30" max="30" width="5.5" style="1" bestFit="1" customWidth="1"/>
    <col min="31" max="31" width="23" style="38" bestFit="1" customWidth="1"/>
    <col min="32" max="37" width="8.875" style="1"/>
    <col min="38" max="38" width="9" style="1" customWidth="1"/>
    <col min="39" max="40" width="8.875" style="1"/>
    <col min="41" max="41" width="8.875" style="1" customWidth="1"/>
    <col min="42" max="42" width="9.125" style="1" customWidth="1"/>
    <col min="43" max="16384" width="8.875" style="1"/>
  </cols>
  <sheetData>
    <row r="1" spans="1:43" ht="26.25" customHeight="1" thickBot="1" x14ac:dyDescent="0.3">
      <c r="A1" s="142" t="s">
        <v>361</v>
      </c>
      <c r="B1" s="142"/>
      <c r="C1" s="142"/>
      <c r="D1" s="142"/>
      <c r="E1" s="142"/>
      <c r="F1" s="142"/>
      <c r="G1" s="142"/>
      <c r="H1" s="142"/>
      <c r="I1" s="142"/>
      <c r="J1" s="142"/>
      <c r="K1" s="142"/>
      <c r="L1" s="142"/>
      <c r="M1" s="142"/>
      <c r="N1" s="142"/>
      <c r="O1" s="142"/>
      <c r="P1" s="142"/>
      <c r="Q1" s="142"/>
      <c r="R1" s="142"/>
      <c r="S1" s="142"/>
      <c r="T1" s="142"/>
      <c r="U1" s="142"/>
      <c r="V1" s="142"/>
      <c r="W1" s="142"/>
      <c r="X1" s="105"/>
      <c r="Y1" s="105"/>
      <c r="Z1" s="105"/>
      <c r="AA1" s="105"/>
      <c r="AB1" s="105"/>
      <c r="AC1" s="105"/>
      <c r="AD1" s="105"/>
      <c r="AE1" s="105"/>
    </row>
    <row r="2" spans="1:43" s="31" customFormat="1" ht="22.5" customHeight="1" thickBot="1" x14ac:dyDescent="0.3">
      <c r="A2" s="37" t="s">
        <v>32</v>
      </c>
      <c r="B2" s="50"/>
      <c r="C2" s="50"/>
      <c r="D2" s="50"/>
      <c r="E2" s="50"/>
      <c r="F2" s="50"/>
      <c r="G2" s="50"/>
      <c r="H2" s="50"/>
      <c r="I2" s="49" t="s">
        <v>399</v>
      </c>
      <c r="J2" s="50"/>
      <c r="K2" s="50"/>
      <c r="L2" s="50"/>
      <c r="M2" s="50"/>
      <c r="N2" s="50"/>
      <c r="O2" s="50"/>
      <c r="P2" s="52"/>
      <c r="Q2" s="50"/>
      <c r="R2" s="50"/>
      <c r="S2" s="50"/>
      <c r="T2" s="50"/>
      <c r="U2" s="50"/>
      <c r="V2" s="50" t="s">
        <v>400</v>
      </c>
      <c r="W2" s="50"/>
      <c r="X2" s="50"/>
      <c r="Y2" s="50"/>
      <c r="Z2" s="50"/>
      <c r="AA2" s="50"/>
      <c r="AB2" s="50"/>
      <c r="AC2" s="54"/>
      <c r="AD2" s="51"/>
      <c r="AE2" s="55" t="s">
        <v>278</v>
      </c>
      <c r="AF2" s="50"/>
      <c r="AG2" s="50"/>
      <c r="AH2" s="50"/>
      <c r="AI2" s="50"/>
      <c r="AJ2" s="50"/>
      <c r="AK2" s="50"/>
      <c r="AL2" s="50"/>
      <c r="AM2" s="50"/>
      <c r="AN2" s="50"/>
      <c r="AO2" s="50"/>
      <c r="AP2" s="50"/>
      <c r="AQ2" s="50"/>
    </row>
    <row r="3" spans="1:43" s="32" customFormat="1" ht="22.5" customHeight="1" thickBot="1" x14ac:dyDescent="0.3">
      <c r="A3" s="87" t="s">
        <v>33</v>
      </c>
      <c r="B3" s="88"/>
      <c r="C3" s="89">
        <v>1</v>
      </c>
      <c r="D3" s="89"/>
      <c r="E3" s="89">
        <v>2</v>
      </c>
      <c r="F3" s="89"/>
      <c r="G3" s="89">
        <v>3</v>
      </c>
      <c r="H3" s="89"/>
      <c r="I3" s="89">
        <v>4</v>
      </c>
      <c r="J3" s="89"/>
      <c r="K3" s="89">
        <v>5</v>
      </c>
      <c r="L3" s="89"/>
      <c r="M3" s="89">
        <v>6</v>
      </c>
      <c r="N3" s="89"/>
      <c r="O3" s="89">
        <v>7</v>
      </c>
      <c r="P3" s="112"/>
      <c r="Q3" s="113">
        <v>1</v>
      </c>
      <c r="R3" s="113"/>
      <c r="S3" s="113">
        <v>2</v>
      </c>
      <c r="T3" s="113"/>
      <c r="U3" s="113">
        <v>3</v>
      </c>
      <c r="V3" s="113"/>
      <c r="W3" s="113">
        <v>4</v>
      </c>
      <c r="X3" s="114"/>
      <c r="Y3" s="114">
        <v>5</v>
      </c>
      <c r="Z3" s="114"/>
      <c r="AA3" s="114">
        <v>6</v>
      </c>
      <c r="AB3" s="114"/>
      <c r="AC3" s="115">
        <v>7</v>
      </c>
      <c r="AD3" s="53"/>
      <c r="AE3" s="73">
        <v>1</v>
      </c>
      <c r="AF3" s="56"/>
      <c r="AG3" s="57">
        <v>2</v>
      </c>
      <c r="AH3" s="57"/>
      <c r="AI3" s="57">
        <v>3</v>
      </c>
      <c r="AJ3" s="57"/>
      <c r="AK3" s="57">
        <v>4</v>
      </c>
      <c r="AL3" s="57"/>
      <c r="AM3" s="57">
        <v>5</v>
      </c>
      <c r="AN3" s="57"/>
      <c r="AO3" s="57">
        <v>6</v>
      </c>
      <c r="AP3" s="57"/>
      <c r="AQ3" s="58">
        <v>7</v>
      </c>
    </row>
    <row r="4" spans="1:43" s="39" customFormat="1" ht="20.100000000000001" customHeight="1" thickTop="1" x14ac:dyDescent="0.25">
      <c r="A4" s="98" t="s">
        <v>15</v>
      </c>
      <c r="B4" s="99">
        <v>1</v>
      </c>
      <c r="C4" s="100"/>
      <c r="D4" s="91">
        <v>11</v>
      </c>
      <c r="E4" s="117"/>
      <c r="F4" s="101">
        <v>21</v>
      </c>
      <c r="G4" s="117"/>
      <c r="H4" s="101">
        <v>31</v>
      </c>
      <c r="I4" s="123" t="s">
        <v>330</v>
      </c>
      <c r="J4" s="101">
        <v>41</v>
      </c>
      <c r="K4" s="117"/>
      <c r="L4" s="101">
        <v>51</v>
      </c>
      <c r="M4" s="125" t="s">
        <v>392</v>
      </c>
      <c r="N4" s="101">
        <v>61</v>
      </c>
      <c r="O4" s="91" t="s">
        <v>363</v>
      </c>
      <c r="P4" s="102">
        <v>71</v>
      </c>
      <c r="Q4" s="91"/>
      <c r="R4" s="101">
        <v>81</v>
      </c>
      <c r="S4" s="91" t="s">
        <v>275</v>
      </c>
      <c r="T4" s="101">
        <v>91</v>
      </c>
      <c r="U4" s="91"/>
      <c r="V4" s="101">
        <v>101</v>
      </c>
      <c r="W4" s="91" t="s">
        <v>364</v>
      </c>
      <c r="X4" s="116">
        <v>111</v>
      </c>
      <c r="Y4" s="117"/>
      <c r="Z4" s="116">
        <v>121</v>
      </c>
      <c r="AA4" s="117" t="s">
        <v>340</v>
      </c>
      <c r="AB4" s="117">
        <v>131</v>
      </c>
      <c r="AC4" s="118" t="s">
        <v>342</v>
      </c>
      <c r="AD4" s="69">
        <v>424</v>
      </c>
      <c r="AE4" s="71"/>
      <c r="AF4" s="74">
        <v>453</v>
      </c>
      <c r="AG4" s="45"/>
      <c r="AH4" s="46">
        <v>482</v>
      </c>
      <c r="AI4" s="45"/>
      <c r="AJ4" s="46">
        <v>511</v>
      </c>
      <c r="AK4" s="45"/>
      <c r="AL4" s="46">
        <v>540</v>
      </c>
      <c r="AM4" s="45"/>
      <c r="AN4" s="46">
        <v>569</v>
      </c>
      <c r="AO4" s="45"/>
      <c r="AP4" s="46">
        <v>598</v>
      </c>
      <c r="AQ4" s="48"/>
    </row>
    <row r="5" spans="1:43" s="32" customFormat="1" ht="20.100000000000001" customHeight="1" x14ac:dyDescent="0.25">
      <c r="A5" s="92" t="s">
        <v>16</v>
      </c>
      <c r="B5" s="93">
        <v>2</v>
      </c>
      <c r="C5" s="95"/>
      <c r="D5" s="84">
        <v>12</v>
      </c>
      <c r="E5" s="134"/>
      <c r="F5" s="90">
        <v>22</v>
      </c>
      <c r="G5" s="134"/>
      <c r="H5" s="90">
        <v>32</v>
      </c>
      <c r="I5" s="124" t="s">
        <v>330</v>
      </c>
      <c r="J5" s="90">
        <v>42</v>
      </c>
      <c r="K5" s="134"/>
      <c r="L5" s="90">
        <v>52</v>
      </c>
      <c r="M5" s="124" t="s">
        <v>392</v>
      </c>
      <c r="N5" s="90">
        <v>62</v>
      </c>
      <c r="O5" s="84" t="s">
        <v>363</v>
      </c>
      <c r="P5" s="94">
        <v>72</v>
      </c>
      <c r="Q5" s="84"/>
      <c r="R5" s="90">
        <v>82</v>
      </c>
      <c r="S5" s="84" t="s">
        <v>275</v>
      </c>
      <c r="T5" s="90">
        <v>92</v>
      </c>
      <c r="U5" s="84"/>
      <c r="V5" s="90">
        <v>102</v>
      </c>
      <c r="W5" s="84" t="s">
        <v>364</v>
      </c>
      <c r="X5" s="41">
        <v>112</v>
      </c>
      <c r="Y5" s="43"/>
      <c r="Z5" s="41">
        <v>122</v>
      </c>
      <c r="AA5" s="43" t="s">
        <v>340</v>
      </c>
      <c r="AB5" s="43">
        <v>132</v>
      </c>
      <c r="AC5" s="72" t="s">
        <v>342</v>
      </c>
      <c r="AD5" s="44">
        <v>425</v>
      </c>
      <c r="AE5" s="72"/>
      <c r="AF5" s="74">
        <v>454</v>
      </c>
      <c r="AG5" s="46"/>
      <c r="AH5" s="46">
        <v>483</v>
      </c>
      <c r="AI5" s="46"/>
      <c r="AJ5" s="46">
        <v>512</v>
      </c>
      <c r="AK5" s="46"/>
      <c r="AL5" s="46">
        <v>541</v>
      </c>
      <c r="AM5" s="46"/>
      <c r="AN5" s="46">
        <v>570</v>
      </c>
      <c r="AO5" s="46"/>
      <c r="AP5" s="46">
        <v>599</v>
      </c>
      <c r="AQ5" s="59"/>
    </row>
    <row r="6" spans="1:43" s="32" customFormat="1" ht="20.100000000000001" customHeight="1" x14ac:dyDescent="0.25">
      <c r="A6" s="92" t="s">
        <v>17</v>
      </c>
      <c r="B6" s="93">
        <v>3</v>
      </c>
      <c r="C6" s="95"/>
      <c r="D6" s="84">
        <v>13</v>
      </c>
      <c r="E6" s="126" t="s">
        <v>343</v>
      </c>
      <c r="F6" s="90">
        <v>23</v>
      </c>
      <c r="G6" s="95" t="s">
        <v>341</v>
      </c>
      <c r="H6" s="90">
        <v>33</v>
      </c>
      <c r="I6" s="124" t="s">
        <v>331</v>
      </c>
      <c r="J6" s="90">
        <v>43</v>
      </c>
      <c r="K6" s="134"/>
      <c r="L6" s="90">
        <v>53</v>
      </c>
      <c r="M6" s="126" t="s">
        <v>333</v>
      </c>
      <c r="N6" s="90">
        <v>63</v>
      </c>
      <c r="O6" s="84" t="s">
        <v>363</v>
      </c>
      <c r="P6" s="94">
        <v>73</v>
      </c>
      <c r="Q6" s="84"/>
      <c r="R6" s="90">
        <v>83</v>
      </c>
      <c r="S6" s="84" t="s">
        <v>275</v>
      </c>
      <c r="T6" s="90">
        <v>93</v>
      </c>
      <c r="U6" s="127" t="s">
        <v>332</v>
      </c>
      <c r="V6" s="90">
        <v>103</v>
      </c>
      <c r="W6" s="84" t="s">
        <v>364</v>
      </c>
      <c r="X6" s="41">
        <v>113</v>
      </c>
      <c r="Y6" s="134"/>
      <c r="Z6" s="41">
        <v>123</v>
      </c>
      <c r="AA6" s="43" t="s">
        <v>340</v>
      </c>
      <c r="AB6" s="43">
        <v>133</v>
      </c>
      <c r="AC6" s="72" t="s">
        <v>342</v>
      </c>
      <c r="AD6" s="44">
        <v>426</v>
      </c>
      <c r="AE6" s="78"/>
      <c r="AF6" s="74">
        <v>455</v>
      </c>
      <c r="AG6" s="46"/>
      <c r="AH6" s="46">
        <v>484</v>
      </c>
      <c r="AI6" s="46"/>
      <c r="AJ6" s="46">
        <v>513</v>
      </c>
      <c r="AK6" s="46"/>
      <c r="AL6" s="46">
        <v>542</v>
      </c>
      <c r="AM6" s="46"/>
      <c r="AN6" s="46">
        <v>571</v>
      </c>
      <c r="AO6" s="46"/>
      <c r="AP6" s="46">
        <v>600</v>
      </c>
      <c r="AQ6" s="59"/>
    </row>
    <row r="7" spans="1:43" s="32" customFormat="1" x14ac:dyDescent="0.25">
      <c r="A7" s="92" t="s">
        <v>18</v>
      </c>
      <c r="B7" s="93">
        <v>4</v>
      </c>
      <c r="C7" s="95"/>
      <c r="D7" s="84">
        <v>14</v>
      </c>
      <c r="E7" s="126" t="s">
        <v>336</v>
      </c>
      <c r="F7" s="90">
        <v>24</v>
      </c>
      <c r="G7" s="95" t="s">
        <v>341</v>
      </c>
      <c r="H7" s="90">
        <v>34</v>
      </c>
      <c r="I7" s="124" t="s">
        <v>334</v>
      </c>
      <c r="J7" s="90">
        <v>44</v>
      </c>
      <c r="K7" s="134"/>
      <c r="L7" s="90">
        <v>54</v>
      </c>
      <c r="M7" s="126" t="s">
        <v>409</v>
      </c>
      <c r="N7" s="90">
        <v>64</v>
      </c>
      <c r="O7" s="84" t="s">
        <v>363</v>
      </c>
      <c r="P7" s="94">
        <v>74</v>
      </c>
      <c r="Q7" s="84"/>
      <c r="R7" s="90">
        <v>84</v>
      </c>
      <c r="S7" s="84" t="s">
        <v>275</v>
      </c>
      <c r="T7" s="90">
        <v>94</v>
      </c>
      <c r="U7" s="127" t="s">
        <v>335</v>
      </c>
      <c r="V7" s="90">
        <v>104</v>
      </c>
      <c r="W7" s="84" t="s">
        <v>364</v>
      </c>
      <c r="X7" s="41">
        <v>114</v>
      </c>
      <c r="Y7" s="43"/>
      <c r="Z7" s="41">
        <v>124</v>
      </c>
      <c r="AA7" s="43" t="s">
        <v>340</v>
      </c>
      <c r="AB7" s="43">
        <v>134</v>
      </c>
      <c r="AC7" s="72" t="s">
        <v>342</v>
      </c>
      <c r="AD7" s="44">
        <v>427</v>
      </c>
      <c r="AE7" s="77"/>
      <c r="AF7" s="74">
        <v>456</v>
      </c>
      <c r="AG7" s="46"/>
      <c r="AH7" s="46">
        <v>485</v>
      </c>
      <c r="AI7" s="46"/>
      <c r="AJ7" s="46">
        <v>514</v>
      </c>
      <c r="AK7" s="46"/>
      <c r="AL7" s="46">
        <v>543</v>
      </c>
      <c r="AM7" s="46"/>
      <c r="AN7" s="46">
        <v>572</v>
      </c>
      <c r="AO7" s="46"/>
      <c r="AP7" s="46">
        <v>601</v>
      </c>
      <c r="AQ7" s="59"/>
    </row>
    <row r="8" spans="1:43" s="32" customFormat="1" x14ac:dyDescent="0.25">
      <c r="A8" s="92" t="s">
        <v>19</v>
      </c>
      <c r="B8" s="93">
        <v>5</v>
      </c>
      <c r="C8" s="95"/>
      <c r="D8" s="84">
        <v>15</v>
      </c>
      <c r="E8" s="134"/>
      <c r="F8" s="90">
        <v>25</v>
      </c>
      <c r="H8" s="90">
        <v>35</v>
      </c>
      <c r="I8" s="124" t="s">
        <v>337</v>
      </c>
      <c r="J8" s="90">
        <v>45</v>
      </c>
      <c r="K8" s="134"/>
      <c r="L8" s="90">
        <v>55</v>
      </c>
      <c r="M8" s="124" t="s">
        <v>338</v>
      </c>
      <c r="N8" s="90">
        <v>65</v>
      </c>
      <c r="O8" s="84"/>
      <c r="P8" s="94">
        <v>75</v>
      </c>
      <c r="Q8" s="84"/>
      <c r="R8" s="90">
        <v>85</v>
      </c>
      <c r="S8" s="84"/>
      <c r="T8" s="90">
        <v>95</v>
      </c>
      <c r="U8" s="84"/>
      <c r="V8" s="90">
        <v>105</v>
      </c>
      <c r="W8" s="84"/>
      <c r="X8" s="41">
        <v>115</v>
      </c>
      <c r="Y8" s="43"/>
      <c r="Z8" s="41">
        <v>125</v>
      </c>
      <c r="AA8" s="43"/>
      <c r="AB8" s="43">
        <v>135</v>
      </c>
      <c r="AC8" s="124"/>
      <c r="AD8" s="44">
        <v>428</v>
      </c>
      <c r="AE8" s="72"/>
      <c r="AF8" s="74">
        <v>457</v>
      </c>
      <c r="AG8" s="46"/>
      <c r="AH8" s="46">
        <v>486</v>
      </c>
      <c r="AI8" s="46"/>
      <c r="AJ8" s="46">
        <v>515</v>
      </c>
      <c r="AK8" s="46"/>
      <c r="AL8" s="46">
        <v>544</v>
      </c>
      <c r="AM8" s="46"/>
      <c r="AN8" s="46">
        <v>573</v>
      </c>
      <c r="AO8" s="46"/>
      <c r="AP8" s="46">
        <v>602</v>
      </c>
      <c r="AQ8" s="59"/>
    </row>
    <row r="9" spans="1:43" s="32" customFormat="1" x14ac:dyDescent="0.25">
      <c r="A9" s="92" t="s">
        <v>20</v>
      </c>
      <c r="B9" s="93">
        <v>6</v>
      </c>
      <c r="C9" s="95"/>
      <c r="D9" s="84">
        <v>16</v>
      </c>
      <c r="E9" s="134" t="s">
        <v>411</v>
      </c>
      <c r="F9" s="90">
        <v>26</v>
      </c>
      <c r="G9" s="84"/>
      <c r="H9" s="90">
        <v>36</v>
      </c>
      <c r="I9" s="124" t="s">
        <v>337</v>
      </c>
      <c r="J9" s="90">
        <v>46</v>
      </c>
      <c r="K9" s="134"/>
      <c r="L9" s="90">
        <v>56</v>
      </c>
      <c r="M9" s="124" t="s">
        <v>338</v>
      </c>
      <c r="N9" s="90">
        <v>66</v>
      </c>
      <c r="O9" s="84" t="s">
        <v>363</v>
      </c>
      <c r="P9" s="94">
        <v>76</v>
      </c>
      <c r="Q9" s="84"/>
      <c r="R9" s="90">
        <v>86</v>
      </c>
      <c r="S9" s="84" t="s">
        <v>275</v>
      </c>
      <c r="T9" s="90">
        <v>96</v>
      </c>
      <c r="U9" s="84"/>
      <c r="V9" s="90">
        <v>106</v>
      </c>
      <c r="W9" s="84" t="s">
        <v>364</v>
      </c>
      <c r="X9" s="41">
        <v>116</v>
      </c>
      <c r="Y9" s="43"/>
      <c r="Z9" s="41">
        <v>126</v>
      </c>
      <c r="AA9" s="43" t="s">
        <v>340</v>
      </c>
      <c r="AB9" s="43">
        <v>136</v>
      </c>
      <c r="AC9" s="124" t="s">
        <v>339</v>
      </c>
      <c r="AD9" s="44">
        <v>429</v>
      </c>
      <c r="AE9" s="72"/>
      <c r="AF9" s="74">
        <v>458</v>
      </c>
      <c r="AG9" s="46"/>
      <c r="AH9" s="46">
        <v>487</v>
      </c>
      <c r="AI9" s="46"/>
      <c r="AJ9" s="46">
        <v>516</v>
      </c>
      <c r="AK9" s="46"/>
      <c r="AL9" s="46">
        <v>545</v>
      </c>
      <c r="AM9" s="46"/>
      <c r="AN9" s="46">
        <v>574</v>
      </c>
      <c r="AO9" s="46"/>
      <c r="AP9" s="46">
        <v>603</v>
      </c>
      <c r="AQ9" s="59"/>
    </row>
    <row r="10" spans="1:43" s="32" customFormat="1" x14ac:dyDescent="0.25">
      <c r="A10" s="92" t="s">
        <v>21</v>
      </c>
      <c r="B10" s="93">
        <v>7</v>
      </c>
      <c r="C10" s="111"/>
      <c r="D10" s="84">
        <v>17</v>
      </c>
      <c r="E10" s="111"/>
      <c r="F10" s="90">
        <v>27</v>
      </c>
      <c r="G10" s="95" t="s">
        <v>341</v>
      </c>
      <c r="H10" s="90">
        <v>37</v>
      </c>
      <c r="I10" s="95"/>
      <c r="J10" s="90">
        <v>47</v>
      </c>
      <c r="K10" s="84"/>
      <c r="L10" s="90">
        <v>57</v>
      </c>
      <c r="M10" s="127" t="s">
        <v>327</v>
      </c>
      <c r="N10" s="90">
        <v>67</v>
      </c>
      <c r="O10" s="84" t="s">
        <v>363</v>
      </c>
      <c r="P10" s="94">
        <v>77</v>
      </c>
      <c r="Q10" s="84"/>
      <c r="R10" s="90">
        <v>87</v>
      </c>
      <c r="S10" s="84" t="s">
        <v>275</v>
      </c>
      <c r="T10" s="90">
        <v>97</v>
      </c>
      <c r="U10" s="124" t="s">
        <v>393</v>
      </c>
      <c r="V10" s="90">
        <v>107</v>
      </c>
      <c r="W10" s="84" t="s">
        <v>364</v>
      </c>
      <c r="X10" s="41">
        <v>117</v>
      </c>
      <c r="Y10" s="43"/>
      <c r="Z10" s="41">
        <v>127</v>
      </c>
      <c r="AA10" s="43" t="s">
        <v>340</v>
      </c>
      <c r="AB10" s="43">
        <v>137</v>
      </c>
      <c r="AC10" s="72" t="s">
        <v>342</v>
      </c>
      <c r="AD10" s="44">
        <v>430</v>
      </c>
      <c r="AE10" s="76"/>
      <c r="AF10" s="74">
        <v>459</v>
      </c>
      <c r="AG10" s="46"/>
      <c r="AH10" s="46">
        <v>488</v>
      </c>
      <c r="AI10" s="46"/>
      <c r="AJ10" s="46">
        <v>517</v>
      </c>
      <c r="AK10" s="46"/>
      <c r="AL10" s="46">
        <v>546</v>
      </c>
      <c r="AM10" s="46"/>
      <c r="AN10" s="46">
        <v>575</v>
      </c>
      <c r="AO10" s="46"/>
      <c r="AP10" s="46">
        <v>604</v>
      </c>
      <c r="AQ10" s="59"/>
    </row>
    <row r="11" spans="1:43" s="32" customFormat="1" x14ac:dyDescent="0.25">
      <c r="A11" s="92" t="s">
        <v>22</v>
      </c>
      <c r="B11" s="93">
        <v>8</v>
      </c>
      <c r="C11" s="111"/>
      <c r="D11" s="84">
        <v>18</v>
      </c>
      <c r="E11" s="111"/>
      <c r="F11" s="90">
        <v>28</v>
      </c>
      <c r="G11" s="95" t="s">
        <v>341</v>
      </c>
      <c r="H11" s="90">
        <v>38</v>
      </c>
      <c r="I11" s="95"/>
      <c r="J11" s="90">
        <v>48</v>
      </c>
      <c r="K11" s="84"/>
      <c r="L11" s="90">
        <v>58</v>
      </c>
      <c r="M11" s="127" t="s">
        <v>327</v>
      </c>
      <c r="N11" s="90">
        <v>68</v>
      </c>
      <c r="O11" s="84" t="s">
        <v>363</v>
      </c>
      <c r="P11" s="94">
        <v>78</v>
      </c>
      <c r="Q11" s="84"/>
      <c r="R11" s="90">
        <v>88</v>
      </c>
      <c r="S11" s="84" t="s">
        <v>275</v>
      </c>
      <c r="T11" s="90">
        <v>98</v>
      </c>
      <c r="U11" s="124" t="s">
        <v>393</v>
      </c>
      <c r="V11" s="90">
        <v>108</v>
      </c>
      <c r="W11" s="84" t="s">
        <v>364</v>
      </c>
      <c r="X11" s="41">
        <v>118</v>
      </c>
      <c r="Y11" s="43"/>
      <c r="Z11" s="41">
        <v>128</v>
      </c>
      <c r="AA11" s="43" t="s">
        <v>340</v>
      </c>
      <c r="AB11" s="43">
        <v>138</v>
      </c>
      <c r="AC11" s="72" t="s">
        <v>342</v>
      </c>
      <c r="AD11" s="44">
        <v>431</v>
      </c>
      <c r="AE11" s="76"/>
      <c r="AF11" s="74">
        <v>460</v>
      </c>
      <c r="AG11" s="60"/>
      <c r="AH11" s="46">
        <v>489</v>
      </c>
      <c r="AI11" s="60"/>
      <c r="AJ11" s="46">
        <v>518</v>
      </c>
      <c r="AK11" s="60"/>
      <c r="AL11" s="46">
        <v>547</v>
      </c>
      <c r="AM11" s="60"/>
      <c r="AN11" s="46">
        <v>576</v>
      </c>
      <c r="AO11" s="60"/>
      <c r="AP11" s="46">
        <v>605</v>
      </c>
      <c r="AQ11" s="61"/>
    </row>
    <row r="12" spans="1:43" s="47" customFormat="1" ht="20.25" thickBot="1" x14ac:dyDescent="0.3">
      <c r="A12" s="92"/>
      <c r="B12" s="93">
        <v>9</v>
      </c>
      <c r="C12" s="111"/>
      <c r="D12" s="84">
        <v>19</v>
      </c>
      <c r="E12" s="111"/>
      <c r="F12" s="90">
        <v>29</v>
      </c>
      <c r="G12" s="111"/>
      <c r="H12" s="90">
        <v>39</v>
      </c>
      <c r="I12" s="134"/>
      <c r="J12" s="90">
        <v>49</v>
      </c>
      <c r="K12" s="111"/>
      <c r="L12" s="90">
        <v>59</v>
      </c>
      <c r="M12" s="111"/>
      <c r="N12" s="90">
        <v>69</v>
      </c>
      <c r="O12" s="84"/>
      <c r="P12" s="94">
        <v>79</v>
      </c>
      <c r="Q12" s="119"/>
      <c r="R12" s="90">
        <v>89</v>
      </c>
      <c r="S12" s="84"/>
      <c r="T12" s="90">
        <v>99</v>
      </c>
      <c r="U12" s="119"/>
      <c r="V12" s="90">
        <v>109</v>
      </c>
      <c r="W12" s="84"/>
      <c r="X12" s="41">
        <v>119</v>
      </c>
      <c r="Y12" s="43"/>
      <c r="Z12" s="41">
        <v>129</v>
      </c>
      <c r="AA12" s="43"/>
      <c r="AB12" s="43">
        <v>139</v>
      </c>
      <c r="AC12" s="72"/>
      <c r="AD12" s="70">
        <v>432</v>
      </c>
      <c r="AE12" s="76"/>
      <c r="AF12" s="74">
        <v>461</v>
      </c>
      <c r="AH12" s="46">
        <v>490</v>
      </c>
      <c r="AJ12" s="46">
        <v>519</v>
      </c>
      <c r="AL12" s="46">
        <v>548</v>
      </c>
      <c r="AN12" s="46">
        <v>577</v>
      </c>
      <c r="AP12" s="46">
        <v>606</v>
      </c>
    </row>
    <row r="13" spans="1:43" s="32" customFormat="1" ht="20.100000000000001" customHeight="1" thickBot="1" x14ac:dyDescent="0.3">
      <c r="A13" s="103" t="s">
        <v>23</v>
      </c>
      <c r="B13" s="96">
        <v>10</v>
      </c>
      <c r="C13" s="97"/>
      <c r="D13" s="85">
        <v>20</v>
      </c>
      <c r="E13" s="135" t="s">
        <v>404</v>
      </c>
      <c r="F13" s="97">
        <v>30</v>
      </c>
      <c r="G13" s="133" t="s">
        <v>346</v>
      </c>
      <c r="H13" s="97">
        <v>40</v>
      </c>
      <c r="I13" s="128" t="s">
        <v>350</v>
      </c>
      <c r="J13" s="122">
        <v>50</v>
      </c>
      <c r="K13" s="136"/>
      <c r="L13" s="97">
        <v>60</v>
      </c>
      <c r="M13" s="132" t="s">
        <v>348</v>
      </c>
      <c r="N13" s="97">
        <v>70</v>
      </c>
      <c r="O13" s="130" t="s">
        <v>363</v>
      </c>
      <c r="P13" s="104">
        <v>80</v>
      </c>
      <c r="Q13" s="85"/>
      <c r="R13" s="97">
        <v>90</v>
      </c>
      <c r="S13" s="132" t="s">
        <v>345</v>
      </c>
      <c r="T13" s="97">
        <v>100</v>
      </c>
      <c r="U13" s="85" t="s">
        <v>405</v>
      </c>
      <c r="V13" s="97">
        <v>110</v>
      </c>
      <c r="W13" s="129" t="s">
        <v>364</v>
      </c>
      <c r="X13" s="120">
        <v>120</v>
      </c>
      <c r="Y13" s="121" t="s">
        <v>406</v>
      </c>
      <c r="Z13" s="120">
        <v>130</v>
      </c>
      <c r="AA13" s="130" t="s">
        <v>344</v>
      </c>
      <c r="AB13" s="121">
        <v>140</v>
      </c>
      <c r="AC13" s="131" t="s">
        <v>347</v>
      </c>
      <c r="AD13" s="69">
        <v>433</v>
      </c>
      <c r="AE13" s="75"/>
      <c r="AF13" s="74">
        <v>462</v>
      </c>
      <c r="AG13" s="62"/>
      <c r="AH13" s="46">
        <v>491</v>
      </c>
      <c r="AI13" s="62"/>
      <c r="AJ13" s="46">
        <v>520</v>
      </c>
      <c r="AK13" s="62"/>
      <c r="AL13" s="46">
        <v>549</v>
      </c>
      <c r="AM13" s="62"/>
      <c r="AN13" s="46">
        <v>578</v>
      </c>
      <c r="AO13" s="62"/>
      <c r="AP13" s="46">
        <v>607</v>
      </c>
      <c r="AQ13" s="63"/>
    </row>
    <row r="14" spans="1:43" ht="18.95" customHeight="1" thickTop="1" x14ac:dyDescent="0.25">
      <c r="A14" s="144" t="s">
        <v>35</v>
      </c>
      <c r="B14" s="144"/>
      <c r="C14" s="144"/>
      <c r="D14" s="144"/>
      <c r="E14" s="144"/>
      <c r="F14" s="144"/>
      <c r="G14" s="144"/>
      <c r="H14" s="144"/>
      <c r="I14" s="144"/>
      <c r="J14" s="144"/>
      <c r="K14" s="144"/>
      <c r="L14" s="144"/>
      <c r="M14" s="144"/>
      <c r="N14" s="144"/>
      <c r="O14" s="144"/>
      <c r="P14" s="144"/>
      <c r="Q14" s="144"/>
      <c r="R14" s="144"/>
      <c r="S14" s="144"/>
      <c r="T14" s="144"/>
      <c r="U14" s="144"/>
      <c r="V14" s="34"/>
      <c r="W14" s="34"/>
      <c r="X14" s="33"/>
      <c r="Y14" s="33"/>
      <c r="Z14" s="33"/>
      <c r="AA14" s="33"/>
      <c r="AB14" s="33"/>
      <c r="AC14" s="33"/>
      <c r="AD14" s="30"/>
    </row>
    <row r="15" spans="1:43" ht="18.95" customHeight="1" x14ac:dyDescent="0.25">
      <c r="A15" s="145" t="s">
        <v>36</v>
      </c>
      <c r="B15" s="145"/>
      <c r="C15" s="145"/>
      <c r="D15" s="145"/>
      <c r="E15" s="145"/>
      <c r="F15" s="145"/>
      <c r="G15" s="145"/>
      <c r="H15" s="145"/>
      <c r="I15" s="145"/>
      <c r="J15" s="145"/>
      <c r="K15" s="145"/>
      <c r="L15" s="145"/>
      <c r="M15" s="145"/>
      <c r="N15" s="145"/>
      <c r="O15" s="145"/>
      <c r="P15" s="145"/>
      <c r="Q15" s="145"/>
      <c r="R15" s="145"/>
      <c r="S15" s="145"/>
      <c r="T15" s="145"/>
      <c r="U15" s="145"/>
      <c r="V15" s="35"/>
      <c r="W15" s="35"/>
      <c r="X15" s="33"/>
      <c r="Y15" s="33"/>
      <c r="Z15" s="33"/>
      <c r="AA15" s="33"/>
      <c r="AB15" s="33"/>
      <c r="AC15" s="33"/>
      <c r="AD15" s="30"/>
    </row>
    <row r="16" spans="1:43" ht="18.95" customHeight="1" x14ac:dyDescent="0.25">
      <c r="A16" s="146" t="s">
        <v>401</v>
      </c>
      <c r="B16" s="146"/>
      <c r="C16" s="146"/>
      <c r="D16" s="146"/>
      <c r="E16" s="146"/>
      <c r="F16" s="146"/>
      <c r="G16" s="146"/>
      <c r="H16" s="146"/>
      <c r="I16" s="146"/>
      <c r="J16" s="146"/>
      <c r="K16" s="146"/>
      <c r="L16" s="146"/>
      <c r="M16" s="146"/>
      <c r="N16" s="146"/>
      <c r="O16" s="146"/>
      <c r="P16" s="146"/>
      <c r="Q16" s="146"/>
      <c r="R16" s="146"/>
      <c r="S16" s="146"/>
      <c r="T16" s="146"/>
      <c r="U16" s="146"/>
      <c r="V16" s="36"/>
      <c r="W16" s="36"/>
      <c r="X16" s="33"/>
      <c r="Y16" s="33"/>
      <c r="Z16" s="33"/>
      <c r="AA16" s="33"/>
      <c r="AB16" s="33"/>
      <c r="AC16" s="33"/>
      <c r="AD16" s="30"/>
    </row>
    <row r="17" spans="1:30" ht="18.95" customHeight="1" x14ac:dyDescent="0.25">
      <c r="A17" s="146" t="s">
        <v>31</v>
      </c>
      <c r="B17" s="146"/>
      <c r="C17" s="146"/>
      <c r="D17" s="146"/>
      <c r="E17" s="146"/>
      <c r="F17" s="146"/>
      <c r="G17" s="146"/>
      <c r="H17" s="146"/>
      <c r="I17" s="146"/>
      <c r="J17" s="146"/>
      <c r="K17" s="146"/>
      <c r="L17" s="146"/>
      <c r="M17" s="146"/>
      <c r="N17" s="146"/>
      <c r="O17" s="146"/>
      <c r="P17" s="146"/>
      <c r="Q17" s="146"/>
      <c r="R17" s="146"/>
      <c r="S17" s="146"/>
      <c r="T17" s="146"/>
      <c r="U17" s="146"/>
      <c r="V17" s="36"/>
      <c r="W17" s="36"/>
      <c r="X17" s="33"/>
      <c r="Y17" s="33"/>
      <c r="Z17" s="33"/>
      <c r="AA17" s="33"/>
      <c r="AB17" s="33"/>
      <c r="AC17" s="33"/>
      <c r="AD17" s="30"/>
    </row>
    <row r="18" spans="1:30" ht="63" customHeight="1" x14ac:dyDescent="0.25">
      <c r="A18" s="143"/>
      <c r="B18" s="143"/>
      <c r="C18" s="143"/>
      <c r="D18" s="143"/>
      <c r="E18" s="143"/>
      <c r="F18" s="143"/>
      <c r="G18" s="143"/>
      <c r="H18" s="143"/>
      <c r="I18" s="143"/>
      <c r="J18" s="143"/>
      <c r="K18" s="143"/>
      <c r="L18" s="143"/>
      <c r="M18" s="143"/>
      <c r="N18" s="143"/>
      <c r="O18" s="143"/>
      <c r="P18" s="143"/>
      <c r="Q18" s="143"/>
      <c r="R18" s="143"/>
      <c r="S18" s="143"/>
      <c r="T18" s="143"/>
      <c r="U18" s="143"/>
      <c r="V18" s="40"/>
      <c r="W18" s="40"/>
      <c r="X18" s="9"/>
      <c r="Y18" s="9"/>
      <c r="Z18" s="9"/>
      <c r="AA18" s="9"/>
      <c r="AB18" s="9"/>
      <c r="AC18" s="9"/>
    </row>
  </sheetData>
  <sheetProtection selectLockedCells="1" selectUnlockedCells="1"/>
  <autoFilter ref="A3:AE18"/>
  <mergeCells count="6">
    <mergeCell ref="A1:W1"/>
    <mergeCell ref="A18:U18"/>
    <mergeCell ref="A14:U14"/>
    <mergeCell ref="A15:U15"/>
    <mergeCell ref="A16:U16"/>
    <mergeCell ref="A17:U17"/>
  </mergeCells>
  <phoneticPr fontId="3" type="noConversion"/>
  <printOptions horizontalCentered="1" verticalCentered="1"/>
  <pageMargins left="0.25" right="0.25" top="0.75" bottom="0.75" header="0.3" footer="0.3"/>
  <pageSetup paperSize="8" scale="66" orientation="landscape" r:id="rId1"/>
  <headerFooter alignWithMargins="0"/>
  <colBreaks count="1" manualBreakCount="1">
    <brk id="2" max="18"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工作表2"/>
  <dimension ref="A1:C3"/>
  <sheetViews>
    <sheetView workbookViewId="0">
      <selection activeCell="E27" sqref="E27"/>
    </sheetView>
  </sheetViews>
  <sheetFormatPr defaultRowHeight="16.5" x14ac:dyDescent="0.25"/>
  <cols>
    <col min="1" max="1" width="22.25" customWidth="1"/>
  </cols>
  <sheetData>
    <row r="1" spans="1:3" x14ac:dyDescent="0.25">
      <c r="A1" t="s">
        <v>248</v>
      </c>
      <c r="B1" t="s">
        <v>249</v>
      </c>
      <c r="C1" t="s">
        <v>277</v>
      </c>
    </row>
    <row r="2" spans="1:3" x14ac:dyDescent="0.25">
      <c r="A2" t="s">
        <v>362</v>
      </c>
      <c r="B2" s="137" t="s">
        <v>396</v>
      </c>
      <c r="C2" t="s">
        <v>329</v>
      </c>
    </row>
    <row r="3" spans="1:3" x14ac:dyDescent="0.25">
      <c r="B3" t="s">
        <v>397</v>
      </c>
      <c r="C3" t="s">
        <v>410</v>
      </c>
    </row>
  </sheetData>
  <phoneticPr fontId="3" type="noConversion"/>
  <pageMargins left="0.7" right="0.7" top="0.75" bottom="0.75" header="0.3" footer="0.3"/>
  <pageSetup paperSize="9"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工作表3" filterMode="1">
    <pageSetUpPr fitToPage="1"/>
  </sheetPr>
  <dimension ref="A1:S141"/>
  <sheetViews>
    <sheetView view="pageBreakPreview" zoomScale="115" zoomScaleNormal="115" zoomScaleSheetLayoutView="115" workbookViewId="0">
      <selection activeCell="L2" sqref="L2"/>
    </sheetView>
  </sheetViews>
  <sheetFormatPr defaultRowHeight="80.099999999999994" customHeight="1" x14ac:dyDescent="0.25"/>
  <cols>
    <col min="1" max="1" width="5.125" style="80" customWidth="1"/>
    <col min="2" max="2" width="7.75" style="4" customWidth="1"/>
    <col min="3" max="3" width="7.5" style="13" customWidth="1"/>
    <col min="4" max="4" width="12" style="107" customWidth="1"/>
    <col min="5" max="5" width="5.5" style="8" customWidth="1"/>
    <col min="6" max="6" width="7.125" style="6" customWidth="1"/>
    <col min="7" max="7" width="8" style="7" customWidth="1"/>
    <col min="8" max="8" width="2.75" style="3" customWidth="1"/>
    <col min="9" max="9" width="2.75" style="68" customWidth="1"/>
    <col min="10" max="10" width="2.75" style="5" customWidth="1"/>
    <col min="11" max="11" width="5.5" style="11" customWidth="1"/>
    <col min="12" max="12" width="10" style="5" customWidth="1"/>
    <col min="13" max="13" width="6.125" style="4" customWidth="1"/>
    <col min="14" max="14" width="10.625" style="2" customWidth="1"/>
    <col min="15" max="15" width="11" style="4" customWidth="1"/>
    <col min="16" max="16" width="9.125" style="2" customWidth="1"/>
    <col min="17" max="17" width="5.5" style="8" customWidth="1"/>
    <col min="18" max="18" width="11.75" style="2" customWidth="1"/>
    <col min="19" max="19" width="9" style="2" customWidth="1"/>
    <col min="20" max="261" width="9" style="2"/>
    <col min="262" max="262" width="5.125" style="2" customWidth="1"/>
    <col min="263" max="263" width="7.625" style="2" customWidth="1"/>
    <col min="264" max="264" width="8.625" style="2" customWidth="1"/>
    <col min="265" max="265" width="10" style="2" customWidth="1"/>
    <col min="266" max="266" width="13.875" style="2" customWidth="1"/>
    <col min="267" max="267" width="10.125" style="2" customWidth="1"/>
    <col min="268" max="269" width="9" style="2" customWidth="1"/>
    <col min="270" max="270" width="8.875" style="2" customWidth="1"/>
    <col min="271" max="271" width="11.125" style="2" customWidth="1"/>
    <col min="272" max="272" width="7.875" style="2" customWidth="1"/>
    <col min="273" max="273" width="9" style="2" customWidth="1"/>
    <col min="274" max="517" width="9" style="2"/>
    <col min="518" max="518" width="5.125" style="2" customWidth="1"/>
    <col min="519" max="519" width="7.625" style="2" customWidth="1"/>
    <col min="520" max="520" width="8.625" style="2" customWidth="1"/>
    <col min="521" max="521" width="10" style="2" customWidth="1"/>
    <col min="522" max="522" width="13.875" style="2" customWidth="1"/>
    <col min="523" max="523" width="10.125" style="2" customWidth="1"/>
    <col min="524" max="525" width="9" style="2" customWidth="1"/>
    <col min="526" max="526" width="8.875" style="2" customWidth="1"/>
    <col min="527" max="527" width="11.125" style="2" customWidth="1"/>
    <col min="528" max="528" width="7.875" style="2" customWidth="1"/>
    <col min="529" max="529" width="9" style="2" customWidth="1"/>
    <col min="530" max="773" width="9" style="2"/>
    <col min="774" max="774" width="5.125" style="2" customWidth="1"/>
    <col min="775" max="775" width="7.625" style="2" customWidth="1"/>
    <col min="776" max="776" width="8.625" style="2" customWidth="1"/>
    <col min="777" max="777" width="10" style="2" customWidth="1"/>
    <col min="778" max="778" width="13.875" style="2" customWidth="1"/>
    <col min="779" max="779" width="10.125" style="2" customWidth="1"/>
    <col min="780" max="781" width="9" style="2" customWidth="1"/>
    <col min="782" max="782" width="8.875" style="2" customWidth="1"/>
    <col min="783" max="783" width="11.125" style="2" customWidth="1"/>
    <col min="784" max="784" width="7.875" style="2" customWidth="1"/>
    <col min="785" max="785" width="9" style="2" customWidth="1"/>
    <col min="786" max="1029" width="9" style="2"/>
    <col min="1030" max="1030" width="5.125" style="2" customWidth="1"/>
    <col min="1031" max="1031" width="7.625" style="2" customWidth="1"/>
    <col min="1032" max="1032" width="8.625" style="2" customWidth="1"/>
    <col min="1033" max="1033" width="10" style="2" customWidth="1"/>
    <col min="1034" max="1034" width="13.875" style="2" customWidth="1"/>
    <col min="1035" max="1035" width="10.125" style="2" customWidth="1"/>
    <col min="1036" max="1037" width="9" style="2" customWidth="1"/>
    <col min="1038" max="1038" width="8.875" style="2" customWidth="1"/>
    <col min="1039" max="1039" width="11.125" style="2" customWidth="1"/>
    <col min="1040" max="1040" width="7.875" style="2" customWidth="1"/>
    <col min="1041" max="1041" width="9" style="2" customWidth="1"/>
    <col min="1042" max="1285" width="9" style="2"/>
    <col min="1286" max="1286" width="5.125" style="2" customWidth="1"/>
    <col min="1287" max="1287" width="7.625" style="2" customWidth="1"/>
    <col min="1288" max="1288" width="8.625" style="2" customWidth="1"/>
    <col min="1289" max="1289" width="10" style="2" customWidth="1"/>
    <col min="1290" max="1290" width="13.875" style="2" customWidth="1"/>
    <col min="1291" max="1291" width="10.125" style="2" customWidth="1"/>
    <col min="1292" max="1293" width="9" style="2" customWidth="1"/>
    <col min="1294" max="1294" width="8.875" style="2" customWidth="1"/>
    <col min="1295" max="1295" width="11.125" style="2" customWidth="1"/>
    <col min="1296" max="1296" width="7.875" style="2" customWidth="1"/>
    <col min="1297" max="1297" width="9" style="2" customWidth="1"/>
    <col min="1298" max="1541" width="9" style="2"/>
    <col min="1542" max="1542" width="5.125" style="2" customWidth="1"/>
    <col min="1543" max="1543" width="7.625" style="2" customWidth="1"/>
    <col min="1544" max="1544" width="8.625" style="2" customWidth="1"/>
    <col min="1545" max="1545" width="10" style="2" customWidth="1"/>
    <col min="1546" max="1546" width="13.875" style="2" customWidth="1"/>
    <col min="1547" max="1547" width="10.125" style="2" customWidth="1"/>
    <col min="1548" max="1549" width="9" style="2" customWidth="1"/>
    <col min="1550" max="1550" width="8.875" style="2" customWidth="1"/>
    <col min="1551" max="1551" width="11.125" style="2" customWidth="1"/>
    <col min="1552" max="1552" width="7.875" style="2" customWidth="1"/>
    <col min="1553" max="1553" width="9" style="2" customWidth="1"/>
    <col min="1554" max="1797" width="9" style="2"/>
    <col min="1798" max="1798" width="5.125" style="2" customWidth="1"/>
    <col min="1799" max="1799" width="7.625" style="2" customWidth="1"/>
    <col min="1800" max="1800" width="8.625" style="2" customWidth="1"/>
    <col min="1801" max="1801" width="10" style="2" customWidth="1"/>
    <col min="1802" max="1802" width="13.875" style="2" customWidth="1"/>
    <col min="1803" max="1803" width="10.125" style="2" customWidth="1"/>
    <col min="1804" max="1805" width="9" style="2" customWidth="1"/>
    <col min="1806" max="1806" width="8.875" style="2" customWidth="1"/>
    <col min="1807" max="1807" width="11.125" style="2" customWidth="1"/>
    <col min="1808" max="1808" width="7.875" style="2" customWidth="1"/>
    <col min="1809" max="1809" width="9" style="2" customWidth="1"/>
    <col min="1810" max="2053" width="9" style="2"/>
    <col min="2054" max="2054" width="5.125" style="2" customWidth="1"/>
    <col min="2055" max="2055" width="7.625" style="2" customWidth="1"/>
    <col min="2056" max="2056" width="8.625" style="2" customWidth="1"/>
    <col min="2057" max="2057" width="10" style="2" customWidth="1"/>
    <col min="2058" max="2058" width="13.875" style="2" customWidth="1"/>
    <col min="2059" max="2059" width="10.125" style="2" customWidth="1"/>
    <col min="2060" max="2061" width="9" style="2" customWidth="1"/>
    <col min="2062" max="2062" width="8.875" style="2" customWidth="1"/>
    <col min="2063" max="2063" width="11.125" style="2" customWidth="1"/>
    <col min="2064" max="2064" width="7.875" style="2" customWidth="1"/>
    <col min="2065" max="2065" width="9" style="2" customWidth="1"/>
    <col min="2066" max="2309" width="9" style="2"/>
    <col min="2310" max="2310" width="5.125" style="2" customWidth="1"/>
    <col min="2311" max="2311" width="7.625" style="2" customWidth="1"/>
    <col min="2312" max="2312" width="8.625" style="2" customWidth="1"/>
    <col min="2313" max="2313" width="10" style="2" customWidth="1"/>
    <col min="2314" max="2314" width="13.875" style="2" customWidth="1"/>
    <col min="2315" max="2315" width="10.125" style="2" customWidth="1"/>
    <col min="2316" max="2317" width="9" style="2" customWidth="1"/>
    <col min="2318" max="2318" width="8.875" style="2" customWidth="1"/>
    <col min="2319" max="2319" width="11.125" style="2" customWidth="1"/>
    <col min="2320" max="2320" width="7.875" style="2" customWidth="1"/>
    <col min="2321" max="2321" width="9" style="2" customWidth="1"/>
    <col min="2322" max="2565" width="9" style="2"/>
    <col min="2566" max="2566" width="5.125" style="2" customWidth="1"/>
    <col min="2567" max="2567" width="7.625" style="2" customWidth="1"/>
    <col min="2568" max="2568" width="8.625" style="2" customWidth="1"/>
    <col min="2569" max="2569" width="10" style="2" customWidth="1"/>
    <col min="2570" max="2570" width="13.875" style="2" customWidth="1"/>
    <col min="2571" max="2571" width="10.125" style="2" customWidth="1"/>
    <col min="2572" max="2573" width="9" style="2" customWidth="1"/>
    <col min="2574" max="2574" width="8.875" style="2" customWidth="1"/>
    <col min="2575" max="2575" width="11.125" style="2" customWidth="1"/>
    <col min="2576" max="2576" width="7.875" style="2" customWidth="1"/>
    <col min="2577" max="2577" width="9" style="2" customWidth="1"/>
    <col min="2578" max="2821" width="9" style="2"/>
    <col min="2822" max="2822" width="5.125" style="2" customWidth="1"/>
    <col min="2823" max="2823" width="7.625" style="2" customWidth="1"/>
    <col min="2824" max="2824" width="8.625" style="2" customWidth="1"/>
    <col min="2825" max="2825" width="10" style="2" customWidth="1"/>
    <col min="2826" max="2826" width="13.875" style="2" customWidth="1"/>
    <col min="2827" max="2827" width="10.125" style="2" customWidth="1"/>
    <col min="2828" max="2829" width="9" style="2" customWidth="1"/>
    <col min="2830" max="2830" width="8.875" style="2" customWidth="1"/>
    <col min="2831" max="2831" width="11.125" style="2" customWidth="1"/>
    <col min="2832" max="2832" width="7.875" style="2" customWidth="1"/>
    <col min="2833" max="2833" width="9" style="2" customWidth="1"/>
    <col min="2834" max="3077" width="9" style="2"/>
    <col min="3078" max="3078" width="5.125" style="2" customWidth="1"/>
    <col min="3079" max="3079" width="7.625" style="2" customWidth="1"/>
    <col min="3080" max="3080" width="8.625" style="2" customWidth="1"/>
    <col min="3081" max="3081" width="10" style="2" customWidth="1"/>
    <col min="3082" max="3082" width="13.875" style="2" customWidth="1"/>
    <col min="3083" max="3083" width="10.125" style="2" customWidth="1"/>
    <col min="3084" max="3085" width="9" style="2" customWidth="1"/>
    <col min="3086" max="3086" width="8.875" style="2" customWidth="1"/>
    <col min="3087" max="3087" width="11.125" style="2" customWidth="1"/>
    <col min="3088" max="3088" width="7.875" style="2" customWidth="1"/>
    <col min="3089" max="3089" width="9" style="2" customWidth="1"/>
    <col min="3090" max="3333" width="9" style="2"/>
    <col min="3334" max="3334" width="5.125" style="2" customWidth="1"/>
    <col min="3335" max="3335" width="7.625" style="2" customWidth="1"/>
    <col min="3336" max="3336" width="8.625" style="2" customWidth="1"/>
    <col min="3337" max="3337" width="10" style="2" customWidth="1"/>
    <col min="3338" max="3338" width="13.875" style="2" customWidth="1"/>
    <col min="3339" max="3339" width="10.125" style="2" customWidth="1"/>
    <col min="3340" max="3341" width="9" style="2" customWidth="1"/>
    <col min="3342" max="3342" width="8.875" style="2" customWidth="1"/>
    <col min="3343" max="3343" width="11.125" style="2" customWidth="1"/>
    <col min="3344" max="3344" width="7.875" style="2" customWidth="1"/>
    <col min="3345" max="3345" width="9" style="2" customWidth="1"/>
    <col min="3346" max="3589" width="9" style="2"/>
    <col min="3590" max="3590" width="5.125" style="2" customWidth="1"/>
    <col min="3591" max="3591" width="7.625" style="2" customWidth="1"/>
    <col min="3592" max="3592" width="8.625" style="2" customWidth="1"/>
    <col min="3593" max="3593" width="10" style="2" customWidth="1"/>
    <col min="3594" max="3594" width="13.875" style="2" customWidth="1"/>
    <col min="3595" max="3595" width="10.125" style="2" customWidth="1"/>
    <col min="3596" max="3597" width="9" style="2" customWidth="1"/>
    <col min="3598" max="3598" width="8.875" style="2" customWidth="1"/>
    <col min="3599" max="3599" width="11.125" style="2" customWidth="1"/>
    <col min="3600" max="3600" width="7.875" style="2" customWidth="1"/>
    <col min="3601" max="3601" width="9" style="2" customWidth="1"/>
    <col min="3602" max="3845" width="9" style="2"/>
    <col min="3846" max="3846" width="5.125" style="2" customWidth="1"/>
    <col min="3847" max="3847" width="7.625" style="2" customWidth="1"/>
    <col min="3848" max="3848" width="8.625" style="2" customWidth="1"/>
    <col min="3849" max="3849" width="10" style="2" customWidth="1"/>
    <col min="3850" max="3850" width="13.875" style="2" customWidth="1"/>
    <col min="3851" max="3851" width="10.125" style="2" customWidth="1"/>
    <col min="3852" max="3853" width="9" style="2" customWidth="1"/>
    <col min="3854" max="3854" width="8.875" style="2" customWidth="1"/>
    <col min="3855" max="3855" width="11.125" style="2" customWidth="1"/>
    <col min="3856" max="3856" width="7.875" style="2" customWidth="1"/>
    <col min="3857" max="3857" width="9" style="2" customWidth="1"/>
    <col min="3858" max="4101" width="9" style="2"/>
    <col min="4102" max="4102" width="5.125" style="2" customWidth="1"/>
    <col min="4103" max="4103" width="7.625" style="2" customWidth="1"/>
    <col min="4104" max="4104" width="8.625" style="2" customWidth="1"/>
    <col min="4105" max="4105" width="10" style="2" customWidth="1"/>
    <col min="4106" max="4106" width="13.875" style="2" customWidth="1"/>
    <col min="4107" max="4107" width="10.125" style="2" customWidth="1"/>
    <col min="4108" max="4109" width="9" style="2" customWidth="1"/>
    <col min="4110" max="4110" width="8.875" style="2" customWidth="1"/>
    <col min="4111" max="4111" width="11.125" style="2" customWidth="1"/>
    <col min="4112" max="4112" width="7.875" style="2" customWidth="1"/>
    <col min="4113" max="4113" width="9" style="2" customWidth="1"/>
    <col min="4114" max="4357" width="9" style="2"/>
    <col min="4358" max="4358" width="5.125" style="2" customWidth="1"/>
    <col min="4359" max="4359" width="7.625" style="2" customWidth="1"/>
    <col min="4360" max="4360" width="8.625" style="2" customWidth="1"/>
    <col min="4361" max="4361" width="10" style="2" customWidth="1"/>
    <col min="4362" max="4362" width="13.875" style="2" customWidth="1"/>
    <col min="4363" max="4363" width="10.125" style="2" customWidth="1"/>
    <col min="4364" max="4365" width="9" style="2" customWidth="1"/>
    <col min="4366" max="4366" width="8.875" style="2" customWidth="1"/>
    <col min="4367" max="4367" width="11.125" style="2" customWidth="1"/>
    <col min="4368" max="4368" width="7.875" style="2" customWidth="1"/>
    <col min="4369" max="4369" width="9" style="2" customWidth="1"/>
    <col min="4370" max="4613" width="9" style="2"/>
    <col min="4614" max="4614" width="5.125" style="2" customWidth="1"/>
    <col min="4615" max="4615" width="7.625" style="2" customWidth="1"/>
    <col min="4616" max="4616" width="8.625" style="2" customWidth="1"/>
    <col min="4617" max="4617" width="10" style="2" customWidth="1"/>
    <col min="4618" max="4618" width="13.875" style="2" customWidth="1"/>
    <col min="4619" max="4619" width="10.125" style="2" customWidth="1"/>
    <col min="4620" max="4621" width="9" style="2" customWidth="1"/>
    <col min="4622" max="4622" width="8.875" style="2" customWidth="1"/>
    <col min="4623" max="4623" width="11.125" style="2" customWidth="1"/>
    <col min="4624" max="4624" width="7.875" style="2" customWidth="1"/>
    <col min="4625" max="4625" width="9" style="2" customWidth="1"/>
    <col min="4626" max="4869" width="9" style="2"/>
    <col min="4870" max="4870" width="5.125" style="2" customWidth="1"/>
    <col min="4871" max="4871" width="7.625" style="2" customWidth="1"/>
    <col min="4872" max="4872" width="8.625" style="2" customWidth="1"/>
    <col min="4873" max="4873" width="10" style="2" customWidth="1"/>
    <col min="4874" max="4874" width="13.875" style="2" customWidth="1"/>
    <col min="4875" max="4875" width="10.125" style="2" customWidth="1"/>
    <col min="4876" max="4877" width="9" style="2" customWidth="1"/>
    <col min="4878" max="4878" width="8.875" style="2" customWidth="1"/>
    <col min="4879" max="4879" width="11.125" style="2" customWidth="1"/>
    <col min="4880" max="4880" width="7.875" style="2" customWidth="1"/>
    <col min="4881" max="4881" width="9" style="2" customWidth="1"/>
    <col min="4882" max="5125" width="9" style="2"/>
    <col min="5126" max="5126" width="5.125" style="2" customWidth="1"/>
    <col min="5127" max="5127" width="7.625" style="2" customWidth="1"/>
    <col min="5128" max="5128" width="8.625" style="2" customWidth="1"/>
    <col min="5129" max="5129" width="10" style="2" customWidth="1"/>
    <col min="5130" max="5130" width="13.875" style="2" customWidth="1"/>
    <col min="5131" max="5131" width="10.125" style="2" customWidth="1"/>
    <col min="5132" max="5133" width="9" style="2" customWidth="1"/>
    <col min="5134" max="5134" width="8.875" style="2" customWidth="1"/>
    <col min="5135" max="5135" width="11.125" style="2" customWidth="1"/>
    <col min="5136" max="5136" width="7.875" style="2" customWidth="1"/>
    <col min="5137" max="5137" width="9" style="2" customWidth="1"/>
    <col min="5138" max="5381" width="9" style="2"/>
    <col min="5382" max="5382" width="5.125" style="2" customWidth="1"/>
    <col min="5383" max="5383" width="7.625" style="2" customWidth="1"/>
    <col min="5384" max="5384" width="8.625" style="2" customWidth="1"/>
    <col min="5385" max="5385" width="10" style="2" customWidth="1"/>
    <col min="5386" max="5386" width="13.875" style="2" customWidth="1"/>
    <col min="5387" max="5387" width="10.125" style="2" customWidth="1"/>
    <col min="5388" max="5389" width="9" style="2" customWidth="1"/>
    <col min="5390" max="5390" width="8.875" style="2" customWidth="1"/>
    <col min="5391" max="5391" width="11.125" style="2" customWidth="1"/>
    <col min="5392" max="5392" width="7.875" style="2" customWidth="1"/>
    <col min="5393" max="5393" width="9" style="2" customWidth="1"/>
    <col min="5394" max="5637" width="9" style="2"/>
    <col min="5638" max="5638" width="5.125" style="2" customWidth="1"/>
    <col min="5639" max="5639" width="7.625" style="2" customWidth="1"/>
    <col min="5640" max="5640" width="8.625" style="2" customWidth="1"/>
    <col min="5641" max="5641" width="10" style="2" customWidth="1"/>
    <col min="5642" max="5642" width="13.875" style="2" customWidth="1"/>
    <col min="5643" max="5643" width="10.125" style="2" customWidth="1"/>
    <col min="5644" max="5645" width="9" style="2" customWidth="1"/>
    <col min="5646" max="5646" width="8.875" style="2" customWidth="1"/>
    <col min="5647" max="5647" width="11.125" style="2" customWidth="1"/>
    <col min="5648" max="5648" width="7.875" style="2" customWidth="1"/>
    <col min="5649" max="5649" width="9" style="2" customWidth="1"/>
    <col min="5650" max="5893" width="9" style="2"/>
    <col min="5894" max="5894" width="5.125" style="2" customWidth="1"/>
    <col min="5895" max="5895" width="7.625" style="2" customWidth="1"/>
    <col min="5896" max="5896" width="8.625" style="2" customWidth="1"/>
    <col min="5897" max="5897" width="10" style="2" customWidth="1"/>
    <col min="5898" max="5898" width="13.875" style="2" customWidth="1"/>
    <col min="5899" max="5899" width="10.125" style="2" customWidth="1"/>
    <col min="5900" max="5901" width="9" style="2" customWidth="1"/>
    <col min="5902" max="5902" width="8.875" style="2" customWidth="1"/>
    <col min="5903" max="5903" width="11.125" style="2" customWidth="1"/>
    <col min="5904" max="5904" width="7.875" style="2" customWidth="1"/>
    <col min="5905" max="5905" width="9" style="2" customWidth="1"/>
    <col min="5906" max="6149" width="9" style="2"/>
    <col min="6150" max="6150" width="5.125" style="2" customWidth="1"/>
    <col min="6151" max="6151" width="7.625" style="2" customWidth="1"/>
    <col min="6152" max="6152" width="8.625" style="2" customWidth="1"/>
    <col min="6153" max="6153" width="10" style="2" customWidth="1"/>
    <col min="6154" max="6154" width="13.875" style="2" customWidth="1"/>
    <col min="6155" max="6155" width="10.125" style="2" customWidth="1"/>
    <col min="6156" max="6157" width="9" style="2" customWidth="1"/>
    <col min="6158" max="6158" width="8.875" style="2" customWidth="1"/>
    <col min="6159" max="6159" width="11.125" style="2" customWidth="1"/>
    <col min="6160" max="6160" width="7.875" style="2" customWidth="1"/>
    <col min="6161" max="6161" width="9" style="2" customWidth="1"/>
    <col min="6162" max="6405" width="9" style="2"/>
    <col min="6406" max="6406" width="5.125" style="2" customWidth="1"/>
    <col min="6407" max="6407" width="7.625" style="2" customWidth="1"/>
    <col min="6408" max="6408" width="8.625" style="2" customWidth="1"/>
    <col min="6409" max="6409" width="10" style="2" customWidth="1"/>
    <col min="6410" max="6410" width="13.875" style="2" customWidth="1"/>
    <col min="6411" max="6411" width="10.125" style="2" customWidth="1"/>
    <col min="6412" max="6413" width="9" style="2" customWidth="1"/>
    <col min="6414" max="6414" width="8.875" style="2" customWidth="1"/>
    <col min="6415" max="6415" width="11.125" style="2" customWidth="1"/>
    <col min="6416" max="6416" width="7.875" style="2" customWidth="1"/>
    <col min="6417" max="6417" width="9" style="2" customWidth="1"/>
    <col min="6418" max="6661" width="9" style="2"/>
    <col min="6662" max="6662" width="5.125" style="2" customWidth="1"/>
    <col min="6663" max="6663" width="7.625" style="2" customWidth="1"/>
    <col min="6664" max="6664" width="8.625" style="2" customWidth="1"/>
    <col min="6665" max="6665" width="10" style="2" customWidth="1"/>
    <col min="6666" max="6666" width="13.875" style="2" customWidth="1"/>
    <col min="6667" max="6667" width="10.125" style="2" customWidth="1"/>
    <col min="6668" max="6669" width="9" style="2" customWidth="1"/>
    <col min="6670" max="6670" width="8.875" style="2" customWidth="1"/>
    <col min="6671" max="6671" width="11.125" style="2" customWidth="1"/>
    <col min="6672" max="6672" width="7.875" style="2" customWidth="1"/>
    <col min="6673" max="6673" width="9" style="2" customWidth="1"/>
    <col min="6674" max="6917" width="9" style="2"/>
    <col min="6918" max="6918" width="5.125" style="2" customWidth="1"/>
    <col min="6919" max="6919" width="7.625" style="2" customWidth="1"/>
    <col min="6920" max="6920" width="8.625" style="2" customWidth="1"/>
    <col min="6921" max="6921" width="10" style="2" customWidth="1"/>
    <col min="6922" max="6922" width="13.875" style="2" customWidth="1"/>
    <col min="6923" max="6923" width="10.125" style="2" customWidth="1"/>
    <col min="6924" max="6925" width="9" style="2" customWidth="1"/>
    <col min="6926" max="6926" width="8.875" style="2" customWidth="1"/>
    <col min="6927" max="6927" width="11.125" style="2" customWidth="1"/>
    <col min="6928" max="6928" width="7.875" style="2" customWidth="1"/>
    <col min="6929" max="6929" width="9" style="2" customWidth="1"/>
    <col min="6930" max="7173" width="9" style="2"/>
    <col min="7174" max="7174" width="5.125" style="2" customWidth="1"/>
    <col min="7175" max="7175" width="7.625" style="2" customWidth="1"/>
    <col min="7176" max="7176" width="8.625" style="2" customWidth="1"/>
    <col min="7177" max="7177" width="10" style="2" customWidth="1"/>
    <col min="7178" max="7178" width="13.875" style="2" customWidth="1"/>
    <col min="7179" max="7179" width="10.125" style="2" customWidth="1"/>
    <col min="7180" max="7181" width="9" style="2" customWidth="1"/>
    <col min="7182" max="7182" width="8.875" style="2" customWidth="1"/>
    <col min="7183" max="7183" width="11.125" style="2" customWidth="1"/>
    <col min="7184" max="7184" width="7.875" style="2" customWidth="1"/>
    <col min="7185" max="7185" width="9" style="2" customWidth="1"/>
    <col min="7186" max="7429" width="9" style="2"/>
    <col min="7430" max="7430" width="5.125" style="2" customWidth="1"/>
    <col min="7431" max="7431" width="7.625" style="2" customWidth="1"/>
    <col min="7432" max="7432" width="8.625" style="2" customWidth="1"/>
    <col min="7433" max="7433" width="10" style="2" customWidth="1"/>
    <col min="7434" max="7434" width="13.875" style="2" customWidth="1"/>
    <col min="7435" max="7435" width="10.125" style="2" customWidth="1"/>
    <col min="7436" max="7437" width="9" style="2" customWidth="1"/>
    <col min="7438" max="7438" width="8.875" style="2" customWidth="1"/>
    <col min="7439" max="7439" width="11.125" style="2" customWidth="1"/>
    <col min="7440" max="7440" width="7.875" style="2" customWidth="1"/>
    <col min="7441" max="7441" width="9" style="2" customWidth="1"/>
    <col min="7442" max="7685" width="9" style="2"/>
    <col min="7686" max="7686" width="5.125" style="2" customWidth="1"/>
    <col min="7687" max="7687" width="7.625" style="2" customWidth="1"/>
    <col min="7688" max="7688" width="8.625" style="2" customWidth="1"/>
    <col min="7689" max="7689" width="10" style="2" customWidth="1"/>
    <col min="7690" max="7690" width="13.875" style="2" customWidth="1"/>
    <col min="7691" max="7691" width="10.125" style="2" customWidth="1"/>
    <col min="7692" max="7693" width="9" style="2" customWidth="1"/>
    <col min="7694" max="7694" width="8.875" style="2" customWidth="1"/>
    <col min="7695" max="7695" width="11.125" style="2" customWidth="1"/>
    <col min="7696" max="7696" width="7.875" style="2" customWidth="1"/>
    <col min="7697" max="7697" width="9" style="2" customWidth="1"/>
    <col min="7698" max="7941" width="9" style="2"/>
    <col min="7942" max="7942" width="5.125" style="2" customWidth="1"/>
    <col min="7943" max="7943" width="7.625" style="2" customWidth="1"/>
    <col min="7944" max="7944" width="8.625" style="2" customWidth="1"/>
    <col min="7945" max="7945" width="10" style="2" customWidth="1"/>
    <col min="7946" max="7946" width="13.875" style="2" customWidth="1"/>
    <col min="7947" max="7947" width="10.125" style="2" customWidth="1"/>
    <col min="7948" max="7949" width="9" style="2" customWidth="1"/>
    <col min="7950" max="7950" width="8.875" style="2" customWidth="1"/>
    <col min="7951" max="7951" width="11.125" style="2" customWidth="1"/>
    <col min="7952" max="7952" width="7.875" style="2" customWidth="1"/>
    <col min="7953" max="7953" width="9" style="2" customWidth="1"/>
    <col min="7954" max="8197" width="9" style="2"/>
    <col min="8198" max="8198" width="5.125" style="2" customWidth="1"/>
    <col min="8199" max="8199" width="7.625" style="2" customWidth="1"/>
    <col min="8200" max="8200" width="8.625" style="2" customWidth="1"/>
    <col min="8201" max="8201" width="10" style="2" customWidth="1"/>
    <col min="8202" max="8202" width="13.875" style="2" customWidth="1"/>
    <col min="8203" max="8203" width="10.125" style="2" customWidth="1"/>
    <col min="8204" max="8205" width="9" style="2" customWidth="1"/>
    <col min="8206" max="8206" width="8.875" style="2" customWidth="1"/>
    <col min="8207" max="8207" width="11.125" style="2" customWidth="1"/>
    <col min="8208" max="8208" width="7.875" style="2" customWidth="1"/>
    <col min="8209" max="8209" width="9" style="2" customWidth="1"/>
    <col min="8210" max="8453" width="9" style="2"/>
    <col min="8454" max="8454" width="5.125" style="2" customWidth="1"/>
    <col min="8455" max="8455" width="7.625" style="2" customWidth="1"/>
    <col min="8456" max="8456" width="8.625" style="2" customWidth="1"/>
    <col min="8457" max="8457" width="10" style="2" customWidth="1"/>
    <col min="8458" max="8458" width="13.875" style="2" customWidth="1"/>
    <col min="8459" max="8459" width="10.125" style="2" customWidth="1"/>
    <col min="8460" max="8461" width="9" style="2" customWidth="1"/>
    <col min="8462" max="8462" width="8.875" style="2" customWidth="1"/>
    <col min="8463" max="8463" width="11.125" style="2" customWidth="1"/>
    <col min="8464" max="8464" width="7.875" style="2" customWidth="1"/>
    <col min="8465" max="8465" width="9" style="2" customWidth="1"/>
    <col min="8466" max="8709" width="9" style="2"/>
    <col min="8710" max="8710" width="5.125" style="2" customWidth="1"/>
    <col min="8711" max="8711" width="7.625" style="2" customWidth="1"/>
    <col min="8712" max="8712" width="8.625" style="2" customWidth="1"/>
    <col min="8713" max="8713" width="10" style="2" customWidth="1"/>
    <col min="8714" max="8714" width="13.875" style="2" customWidth="1"/>
    <col min="8715" max="8715" width="10.125" style="2" customWidth="1"/>
    <col min="8716" max="8717" width="9" style="2" customWidth="1"/>
    <col min="8718" max="8718" width="8.875" style="2" customWidth="1"/>
    <col min="8719" max="8719" width="11.125" style="2" customWidth="1"/>
    <col min="8720" max="8720" width="7.875" style="2" customWidth="1"/>
    <col min="8721" max="8721" width="9" style="2" customWidth="1"/>
    <col min="8722" max="8965" width="9" style="2"/>
    <col min="8966" max="8966" width="5.125" style="2" customWidth="1"/>
    <col min="8967" max="8967" width="7.625" style="2" customWidth="1"/>
    <col min="8968" max="8968" width="8.625" style="2" customWidth="1"/>
    <col min="8969" max="8969" width="10" style="2" customWidth="1"/>
    <col min="8970" max="8970" width="13.875" style="2" customWidth="1"/>
    <col min="8971" max="8971" width="10.125" style="2" customWidth="1"/>
    <col min="8972" max="8973" width="9" style="2" customWidth="1"/>
    <col min="8974" max="8974" width="8.875" style="2" customWidth="1"/>
    <col min="8975" max="8975" width="11.125" style="2" customWidth="1"/>
    <col min="8976" max="8976" width="7.875" style="2" customWidth="1"/>
    <col min="8977" max="8977" width="9" style="2" customWidth="1"/>
    <col min="8978" max="9221" width="9" style="2"/>
    <col min="9222" max="9222" width="5.125" style="2" customWidth="1"/>
    <col min="9223" max="9223" width="7.625" style="2" customWidth="1"/>
    <col min="9224" max="9224" width="8.625" style="2" customWidth="1"/>
    <col min="9225" max="9225" width="10" style="2" customWidth="1"/>
    <col min="9226" max="9226" width="13.875" style="2" customWidth="1"/>
    <col min="9227" max="9227" width="10.125" style="2" customWidth="1"/>
    <col min="9228" max="9229" width="9" style="2" customWidth="1"/>
    <col min="9230" max="9230" width="8.875" style="2" customWidth="1"/>
    <col min="9231" max="9231" width="11.125" style="2" customWidth="1"/>
    <col min="9232" max="9232" width="7.875" style="2" customWidth="1"/>
    <col min="9233" max="9233" width="9" style="2" customWidth="1"/>
    <col min="9234" max="9477" width="9" style="2"/>
    <col min="9478" max="9478" width="5.125" style="2" customWidth="1"/>
    <col min="9479" max="9479" width="7.625" style="2" customWidth="1"/>
    <col min="9480" max="9480" width="8.625" style="2" customWidth="1"/>
    <col min="9481" max="9481" width="10" style="2" customWidth="1"/>
    <col min="9482" max="9482" width="13.875" style="2" customWidth="1"/>
    <col min="9483" max="9483" width="10.125" style="2" customWidth="1"/>
    <col min="9484" max="9485" width="9" style="2" customWidth="1"/>
    <col min="9486" max="9486" width="8.875" style="2" customWidth="1"/>
    <col min="9487" max="9487" width="11.125" style="2" customWidth="1"/>
    <col min="9488" max="9488" width="7.875" style="2" customWidth="1"/>
    <col min="9489" max="9489" width="9" style="2" customWidth="1"/>
    <col min="9490" max="9733" width="9" style="2"/>
    <col min="9734" max="9734" width="5.125" style="2" customWidth="1"/>
    <col min="9735" max="9735" width="7.625" style="2" customWidth="1"/>
    <col min="9736" max="9736" width="8.625" style="2" customWidth="1"/>
    <col min="9737" max="9737" width="10" style="2" customWidth="1"/>
    <col min="9738" max="9738" width="13.875" style="2" customWidth="1"/>
    <col min="9739" max="9739" width="10.125" style="2" customWidth="1"/>
    <col min="9740" max="9741" width="9" style="2" customWidth="1"/>
    <col min="9742" max="9742" width="8.875" style="2" customWidth="1"/>
    <col min="9743" max="9743" width="11.125" style="2" customWidth="1"/>
    <col min="9744" max="9744" width="7.875" style="2" customWidth="1"/>
    <col min="9745" max="9745" width="9" style="2" customWidth="1"/>
    <col min="9746" max="9989" width="9" style="2"/>
    <col min="9990" max="9990" width="5.125" style="2" customWidth="1"/>
    <col min="9991" max="9991" width="7.625" style="2" customWidth="1"/>
    <col min="9992" max="9992" width="8.625" style="2" customWidth="1"/>
    <col min="9993" max="9993" width="10" style="2" customWidth="1"/>
    <col min="9994" max="9994" width="13.875" style="2" customWidth="1"/>
    <col min="9995" max="9995" width="10.125" style="2" customWidth="1"/>
    <col min="9996" max="9997" width="9" style="2" customWidth="1"/>
    <col min="9998" max="9998" width="8.875" style="2" customWidth="1"/>
    <col min="9999" max="9999" width="11.125" style="2" customWidth="1"/>
    <col min="10000" max="10000" width="7.875" style="2" customWidth="1"/>
    <col min="10001" max="10001" width="9" style="2" customWidth="1"/>
    <col min="10002" max="10245" width="9" style="2"/>
    <col min="10246" max="10246" width="5.125" style="2" customWidth="1"/>
    <col min="10247" max="10247" width="7.625" style="2" customWidth="1"/>
    <col min="10248" max="10248" width="8.625" style="2" customWidth="1"/>
    <col min="10249" max="10249" width="10" style="2" customWidth="1"/>
    <col min="10250" max="10250" width="13.875" style="2" customWidth="1"/>
    <col min="10251" max="10251" width="10.125" style="2" customWidth="1"/>
    <col min="10252" max="10253" width="9" style="2" customWidth="1"/>
    <col min="10254" max="10254" width="8.875" style="2" customWidth="1"/>
    <col min="10255" max="10255" width="11.125" style="2" customWidth="1"/>
    <col min="10256" max="10256" width="7.875" style="2" customWidth="1"/>
    <col min="10257" max="10257" width="9" style="2" customWidth="1"/>
    <col min="10258" max="10501" width="9" style="2"/>
    <col min="10502" max="10502" width="5.125" style="2" customWidth="1"/>
    <col min="10503" max="10503" width="7.625" style="2" customWidth="1"/>
    <col min="10504" max="10504" width="8.625" style="2" customWidth="1"/>
    <col min="10505" max="10505" width="10" style="2" customWidth="1"/>
    <col min="10506" max="10506" width="13.875" style="2" customWidth="1"/>
    <col min="10507" max="10507" width="10.125" style="2" customWidth="1"/>
    <col min="10508" max="10509" width="9" style="2" customWidth="1"/>
    <col min="10510" max="10510" width="8.875" style="2" customWidth="1"/>
    <col min="10511" max="10511" width="11.125" style="2" customWidth="1"/>
    <col min="10512" max="10512" width="7.875" style="2" customWidth="1"/>
    <col min="10513" max="10513" width="9" style="2" customWidth="1"/>
    <col min="10514" max="10757" width="9" style="2"/>
    <col min="10758" max="10758" width="5.125" style="2" customWidth="1"/>
    <col min="10759" max="10759" width="7.625" style="2" customWidth="1"/>
    <col min="10760" max="10760" width="8.625" style="2" customWidth="1"/>
    <col min="10761" max="10761" width="10" style="2" customWidth="1"/>
    <col min="10762" max="10762" width="13.875" style="2" customWidth="1"/>
    <col min="10763" max="10763" width="10.125" style="2" customWidth="1"/>
    <col min="10764" max="10765" width="9" style="2" customWidth="1"/>
    <col min="10766" max="10766" width="8.875" style="2" customWidth="1"/>
    <col min="10767" max="10767" width="11.125" style="2" customWidth="1"/>
    <col min="10768" max="10768" width="7.875" style="2" customWidth="1"/>
    <col min="10769" max="10769" width="9" style="2" customWidth="1"/>
    <col min="10770" max="11013" width="9" style="2"/>
    <col min="11014" max="11014" width="5.125" style="2" customWidth="1"/>
    <col min="11015" max="11015" width="7.625" style="2" customWidth="1"/>
    <col min="11016" max="11016" width="8.625" style="2" customWidth="1"/>
    <col min="11017" max="11017" width="10" style="2" customWidth="1"/>
    <col min="11018" max="11018" width="13.875" style="2" customWidth="1"/>
    <col min="11019" max="11019" width="10.125" style="2" customWidth="1"/>
    <col min="11020" max="11021" width="9" style="2" customWidth="1"/>
    <col min="11022" max="11022" width="8.875" style="2" customWidth="1"/>
    <col min="11023" max="11023" width="11.125" style="2" customWidth="1"/>
    <col min="11024" max="11024" width="7.875" style="2" customWidth="1"/>
    <col min="11025" max="11025" width="9" style="2" customWidth="1"/>
    <col min="11026" max="11269" width="9" style="2"/>
    <col min="11270" max="11270" width="5.125" style="2" customWidth="1"/>
    <col min="11271" max="11271" width="7.625" style="2" customWidth="1"/>
    <col min="11272" max="11272" width="8.625" style="2" customWidth="1"/>
    <col min="11273" max="11273" width="10" style="2" customWidth="1"/>
    <col min="11274" max="11274" width="13.875" style="2" customWidth="1"/>
    <col min="11275" max="11275" width="10.125" style="2" customWidth="1"/>
    <col min="11276" max="11277" width="9" style="2" customWidth="1"/>
    <col min="11278" max="11278" width="8.875" style="2" customWidth="1"/>
    <col min="11279" max="11279" width="11.125" style="2" customWidth="1"/>
    <col min="11280" max="11280" width="7.875" style="2" customWidth="1"/>
    <col min="11281" max="11281" width="9" style="2" customWidth="1"/>
    <col min="11282" max="11525" width="9" style="2"/>
    <col min="11526" max="11526" width="5.125" style="2" customWidth="1"/>
    <col min="11527" max="11527" width="7.625" style="2" customWidth="1"/>
    <col min="11528" max="11528" width="8.625" style="2" customWidth="1"/>
    <col min="11529" max="11529" width="10" style="2" customWidth="1"/>
    <col min="11530" max="11530" width="13.875" style="2" customWidth="1"/>
    <col min="11531" max="11531" width="10.125" style="2" customWidth="1"/>
    <col min="11532" max="11533" width="9" style="2" customWidth="1"/>
    <col min="11534" max="11534" width="8.875" style="2" customWidth="1"/>
    <col min="11535" max="11535" width="11.125" style="2" customWidth="1"/>
    <col min="11536" max="11536" width="7.875" style="2" customWidth="1"/>
    <col min="11537" max="11537" width="9" style="2" customWidth="1"/>
    <col min="11538" max="11781" width="9" style="2"/>
    <col min="11782" max="11782" width="5.125" style="2" customWidth="1"/>
    <col min="11783" max="11783" width="7.625" style="2" customWidth="1"/>
    <col min="11784" max="11784" width="8.625" style="2" customWidth="1"/>
    <col min="11785" max="11785" width="10" style="2" customWidth="1"/>
    <col min="11786" max="11786" width="13.875" style="2" customWidth="1"/>
    <col min="11787" max="11787" width="10.125" style="2" customWidth="1"/>
    <col min="11788" max="11789" width="9" style="2" customWidth="1"/>
    <col min="11790" max="11790" width="8.875" style="2" customWidth="1"/>
    <col min="11791" max="11791" width="11.125" style="2" customWidth="1"/>
    <col min="11792" max="11792" width="7.875" style="2" customWidth="1"/>
    <col min="11793" max="11793" width="9" style="2" customWidth="1"/>
    <col min="11794" max="12037" width="9" style="2"/>
    <col min="12038" max="12038" width="5.125" style="2" customWidth="1"/>
    <col min="12039" max="12039" width="7.625" style="2" customWidth="1"/>
    <col min="12040" max="12040" width="8.625" style="2" customWidth="1"/>
    <col min="12041" max="12041" width="10" style="2" customWidth="1"/>
    <col min="12042" max="12042" width="13.875" style="2" customWidth="1"/>
    <col min="12043" max="12043" width="10.125" style="2" customWidth="1"/>
    <col min="12044" max="12045" width="9" style="2" customWidth="1"/>
    <col min="12046" max="12046" width="8.875" style="2" customWidth="1"/>
    <col min="12047" max="12047" width="11.125" style="2" customWidth="1"/>
    <col min="12048" max="12048" width="7.875" style="2" customWidth="1"/>
    <col min="12049" max="12049" width="9" style="2" customWidth="1"/>
    <col min="12050" max="12293" width="9" style="2"/>
    <col min="12294" max="12294" width="5.125" style="2" customWidth="1"/>
    <col min="12295" max="12295" width="7.625" style="2" customWidth="1"/>
    <col min="12296" max="12296" width="8.625" style="2" customWidth="1"/>
    <col min="12297" max="12297" width="10" style="2" customWidth="1"/>
    <col min="12298" max="12298" width="13.875" style="2" customWidth="1"/>
    <col min="12299" max="12299" width="10.125" style="2" customWidth="1"/>
    <col min="12300" max="12301" width="9" style="2" customWidth="1"/>
    <col min="12302" max="12302" width="8.875" style="2" customWidth="1"/>
    <col min="12303" max="12303" width="11.125" style="2" customWidth="1"/>
    <col min="12304" max="12304" width="7.875" style="2" customWidth="1"/>
    <col min="12305" max="12305" width="9" style="2" customWidth="1"/>
    <col min="12306" max="12549" width="9" style="2"/>
    <col min="12550" max="12550" width="5.125" style="2" customWidth="1"/>
    <col min="12551" max="12551" width="7.625" style="2" customWidth="1"/>
    <col min="12552" max="12552" width="8.625" style="2" customWidth="1"/>
    <col min="12553" max="12553" width="10" style="2" customWidth="1"/>
    <col min="12554" max="12554" width="13.875" style="2" customWidth="1"/>
    <col min="12555" max="12555" width="10.125" style="2" customWidth="1"/>
    <col min="12556" max="12557" width="9" style="2" customWidth="1"/>
    <col min="12558" max="12558" width="8.875" style="2" customWidth="1"/>
    <col min="12559" max="12559" width="11.125" style="2" customWidth="1"/>
    <col min="12560" max="12560" width="7.875" style="2" customWidth="1"/>
    <col min="12561" max="12561" width="9" style="2" customWidth="1"/>
    <col min="12562" max="12805" width="9" style="2"/>
    <col min="12806" max="12806" width="5.125" style="2" customWidth="1"/>
    <col min="12807" max="12807" width="7.625" style="2" customWidth="1"/>
    <col min="12808" max="12808" width="8.625" style="2" customWidth="1"/>
    <col min="12809" max="12809" width="10" style="2" customWidth="1"/>
    <col min="12810" max="12810" width="13.875" style="2" customWidth="1"/>
    <col min="12811" max="12811" width="10.125" style="2" customWidth="1"/>
    <col min="12812" max="12813" width="9" style="2" customWidth="1"/>
    <col min="12814" max="12814" width="8.875" style="2" customWidth="1"/>
    <col min="12815" max="12815" width="11.125" style="2" customWidth="1"/>
    <col min="12816" max="12816" width="7.875" style="2" customWidth="1"/>
    <col min="12817" max="12817" width="9" style="2" customWidth="1"/>
    <col min="12818" max="13061" width="9" style="2"/>
    <col min="13062" max="13062" width="5.125" style="2" customWidth="1"/>
    <col min="13063" max="13063" width="7.625" style="2" customWidth="1"/>
    <col min="13064" max="13064" width="8.625" style="2" customWidth="1"/>
    <col min="13065" max="13065" width="10" style="2" customWidth="1"/>
    <col min="13066" max="13066" width="13.875" style="2" customWidth="1"/>
    <col min="13067" max="13067" width="10.125" style="2" customWidth="1"/>
    <col min="13068" max="13069" width="9" style="2" customWidth="1"/>
    <col min="13070" max="13070" width="8.875" style="2" customWidth="1"/>
    <col min="13071" max="13071" width="11.125" style="2" customWidth="1"/>
    <col min="13072" max="13072" width="7.875" style="2" customWidth="1"/>
    <col min="13073" max="13073" width="9" style="2" customWidth="1"/>
    <col min="13074" max="13317" width="9" style="2"/>
    <col min="13318" max="13318" width="5.125" style="2" customWidth="1"/>
    <col min="13319" max="13319" width="7.625" style="2" customWidth="1"/>
    <col min="13320" max="13320" width="8.625" style="2" customWidth="1"/>
    <col min="13321" max="13321" width="10" style="2" customWidth="1"/>
    <col min="13322" max="13322" width="13.875" style="2" customWidth="1"/>
    <col min="13323" max="13323" width="10.125" style="2" customWidth="1"/>
    <col min="13324" max="13325" width="9" style="2" customWidth="1"/>
    <col min="13326" max="13326" width="8.875" style="2" customWidth="1"/>
    <col min="13327" max="13327" width="11.125" style="2" customWidth="1"/>
    <col min="13328" max="13328" width="7.875" style="2" customWidth="1"/>
    <col min="13329" max="13329" width="9" style="2" customWidth="1"/>
    <col min="13330" max="13573" width="9" style="2"/>
    <col min="13574" max="13574" width="5.125" style="2" customWidth="1"/>
    <col min="13575" max="13575" width="7.625" style="2" customWidth="1"/>
    <col min="13576" max="13576" width="8.625" style="2" customWidth="1"/>
    <col min="13577" max="13577" width="10" style="2" customWidth="1"/>
    <col min="13578" max="13578" width="13.875" style="2" customWidth="1"/>
    <col min="13579" max="13579" width="10.125" style="2" customWidth="1"/>
    <col min="13580" max="13581" width="9" style="2" customWidth="1"/>
    <col min="13582" max="13582" width="8.875" style="2" customWidth="1"/>
    <col min="13583" max="13583" width="11.125" style="2" customWidth="1"/>
    <col min="13584" max="13584" width="7.875" style="2" customWidth="1"/>
    <col min="13585" max="13585" width="9" style="2" customWidth="1"/>
    <col min="13586" max="13829" width="9" style="2"/>
    <col min="13830" max="13830" width="5.125" style="2" customWidth="1"/>
    <col min="13831" max="13831" width="7.625" style="2" customWidth="1"/>
    <col min="13832" max="13832" width="8.625" style="2" customWidth="1"/>
    <col min="13833" max="13833" width="10" style="2" customWidth="1"/>
    <col min="13834" max="13834" width="13.875" style="2" customWidth="1"/>
    <col min="13835" max="13835" width="10.125" style="2" customWidth="1"/>
    <col min="13836" max="13837" width="9" style="2" customWidth="1"/>
    <col min="13838" max="13838" width="8.875" style="2" customWidth="1"/>
    <col min="13839" max="13839" width="11.125" style="2" customWidth="1"/>
    <col min="13840" max="13840" width="7.875" style="2" customWidth="1"/>
    <col min="13841" max="13841" width="9" style="2" customWidth="1"/>
    <col min="13842" max="14085" width="9" style="2"/>
    <col min="14086" max="14086" width="5.125" style="2" customWidth="1"/>
    <col min="14087" max="14087" width="7.625" style="2" customWidth="1"/>
    <col min="14088" max="14088" width="8.625" style="2" customWidth="1"/>
    <col min="14089" max="14089" width="10" style="2" customWidth="1"/>
    <col min="14090" max="14090" width="13.875" style="2" customWidth="1"/>
    <col min="14091" max="14091" width="10.125" style="2" customWidth="1"/>
    <col min="14092" max="14093" width="9" style="2" customWidth="1"/>
    <col min="14094" max="14094" width="8.875" style="2" customWidth="1"/>
    <col min="14095" max="14095" width="11.125" style="2" customWidth="1"/>
    <col min="14096" max="14096" width="7.875" style="2" customWidth="1"/>
    <col min="14097" max="14097" width="9" style="2" customWidth="1"/>
    <col min="14098" max="14341" width="9" style="2"/>
    <col min="14342" max="14342" width="5.125" style="2" customWidth="1"/>
    <col min="14343" max="14343" width="7.625" style="2" customWidth="1"/>
    <col min="14344" max="14344" width="8.625" style="2" customWidth="1"/>
    <col min="14345" max="14345" width="10" style="2" customWidth="1"/>
    <col min="14346" max="14346" width="13.875" style="2" customWidth="1"/>
    <col min="14347" max="14347" width="10.125" style="2" customWidth="1"/>
    <col min="14348" max="14349" width="9" style="2" customWidth="1"/>
    <col min="14350" max="14350" width="8.875" style="2" customWidth="1"/>
    <col min="14351" max="14351" width="11.125" style="2" customWidth="1"/>
    <col min="14352" max="14352" width="7.875" style="2" customWidth="1"/>
    <col min="14353" max="14353" width="9" style="2" customWidth="1"/>
    <col min="14354" max="14597" width="9" style="2"/>
    <col min="14598" max="14598" width="5.125" style="2" customWidth="1"/>
    <col min="14599" max="14599" width="7.625" style="2" customWidth="1"/>
    <col min="14600" max="14600" width="8.625" style="2" customWidth="1"/>
    <col min="14601" max="14601" width="10" style="2" customWidth="1"/>
    <col min="14602" max="14602" width="13.875" style="2" customWidth="1"/>
    <col min="14603" max="14603" width="10.125" style="2" customWidth="1"/>
    <col min="14604" max="14605" width="9" style="2" customWidth="1"/>
    <col min="14606" max="14606" width="8.875" style="2" customWidth="1"/>
    <col min="14607" max="14607" width="11.125" style="2" customWidth="1"/>
    <col min="14608" max="14608" width="7.875" style="2" customWidth="1"/>
    <col min="14609" max="14609" width="9" style="2" customWidth="1"/>
    <col min="14610" max="14853" width="9" style="2"/>
    <col min="14854" max="14854" width="5.125" style="2" customWidth="1"/>
    <col min="14855" max="14855" width="7.625" style="2" customWidth="1"/>
    <col min="14856" max="14856" width="8.625" style="2" customWidth="1"/>
    <col min="14857" max="14857" width="10" style="2" customWidth="1"/>
    <col min="14858" max="14858" width="13.875" style="2" customWidth="1"/>
    <col min="14859" max="14859" width="10.125" style="2" customWidth="1"/>
    <col min="14860" max="14861" width="9" style="2" customWidth="1"/>
    <col min="14862" max="14862" width="8.875" style="2" customWidth="1"/>
    <col min="14863" max="14863" width="11.125" style="2" customWidth="1"/>
    <col min="14864" max="14864" width="7.875" style="2" customWidth="1"/>
    <col min="14865" max="14865" width="9" style="2" customWidth="1"/>
    <col min="14866" max="15109" width="9" style="2"/>
    <col min="15110" max="15110" width="5.125" style="2" customWidth="1"/>
    <col min="15111" max="15111" width="7.625" style="2" customWidth="1"/>
    <col min="15112" max="15112" width="8.625" style="2" customWidth="1"/>
    <col min="15113" max="15113" width="10" style="2" customWidth="1"/>
    <col min="15114" max="15114" width="13.875" style="2" customWidth="1"/>
    <col min="15115" max="15115" width="10.125" style="2" customWidth="1"/>
    <col min="15116" max="15117" width="9" style="2" customWidth="1"/>
    <col min="15118" max="15118" width="8.875" style="2" customWidth="1"/>
    <col min="15119" max="15119" width="11.125" style="2" customWidth="1"/>
    <col min="15120" max="15120" width="7.875" style="2" customWidth="1"/>
    <col min="15121" max="15121" width="9" style="2" customWidth="1"/>
    <col min="15122" max="15365" width="9" style="2"/>
    <col min="15366" max="15366" width="5.125" style="2" customWidth="1"/>
    <col min="15367" max="15367" width="7.625" style="2" customWidth="1"/>
    <col min="15368" max="15368" width="8.625" style="2" customWidth="1"/>
    <col min="15369" max="15369" width="10" style="2" customWidth="1"/>
    <col min="15370" max="15370" width="13.875" style="2" customWidth="1"/>
    <col min="15371" max="15371" width="10.125" style="2" customWidth="1"/>
    <col min="15372" max="15373" width="9" style="2" customWidth="1"/>
    <col min="15374" max="15374" width="8.875" style="2" customWidth="1"/>
    <col min="15375" max="15375" width="11.125" style="2" customWidth="1"/>
    <col min="15376" max="15376" width="7.875" style="2" customWidth="1"/>
    <col min="15377" max="15377" width="9" style="2" customWidth="1"/>
    <col min="15378" max="15621" width="9" style="2"/>
    <col min="15622" max="15622" width="5.125" style="2" customWidth="1"/>
    <col min="15623" max="15623" width="7.625" style="2" customWidth="1"/>
    <col min="15624" max="15624" width="8.625" style="2" customWidth="1"/>
    <col min="15625" max="15625" width="10" style="2" customWidth="1"/>
    <col min="15626" max="15626" width="13.875" style="2" customWidth="1"/>
    <col min="15627" max="15627" width="10.125" style="2" customWidth="1"/>
    <col min="15628" max="15629" width="9" style="2" customWidth="1"/>
    <col min="15630" max="15630" width="8.875" style="2" customWidth="1"/>
    <col min="15631" max="15631" width="11.125" style="2" customWidth="1"/>
    <col min="15632" max="15632" width="7.875" style="2" customWidth="1"/>
    <col min="15633" max="15633" width="9" style="2" customWidth="1"/>
    <col min="15634" max="15877" width="9" style="2"/>
    <col min="15878" max="15878" width="5.125" style="2" customWidth="1"/>
    <col min="15879" max="15879" width="7.625" style="2" customWidth="1"/>
    <col min="15880" max="15880" width="8.625" style="2" customWidth="1"/>
    <col min="15881" max="15881" width="10" style="2" customWidth="1"/>
    <col min="15882" max="15882" width="13.875" style="2" customWidth="1"/>
    <col min="15883" max="15883" width="10.125" style="2" customWidth="1"/>
    <col min="15884" max="15885" width="9" style="2" customWidth="1"/>
    <col min="15886" max="15886" width="8.875" style="2" customWidth="1"/>
    <col min="15887" max="15887" width="11.125" style="2" customWidth="1"/>
    <col min="15888" max="15888" width="7.875" style="2" customWidth="1"/>
    <col min="15889" max="15889" width="9" style="2" customWidth="1"/>
    <col min="15890" max="16133" width="9" style="2"/>
    <col min="16134" max="16134" width="5.125" style="2" customWidth="1"/>
    <col min="16135" max="16135" width="7.625" style="2" customWidth="1"/>
    <col min="16136" max="16136" width="8.625" style="2" customWidth="1"/>
    <col min="16137" max="16137" width="10" style="2" customWidth="1"/>
    <col min="16138" max="16138" width="13.875" style="2" customWidth="1"/>
    <col min="16139" max="16139" width="10.125" style="2" customWidth="1"/>
    <col min="16140" max="16141" width="9" style="2" customWidth="1"/>
    <col min="16142" max="16142" width="8.875" style="2" customWidth="1"/>
    <col min="16143" max="16143" width="11.125" style="2" customWidth="1"/>
    <col min="16144" max="16144" width="7.875" style="2" customWidth="1"/>
    <col min="16145" max="16145" width="9" style="2" customWidth="1"/>
    <col min="16146" max="16384" width="9" style="2"/>
  </cols>
  <sheetData>
    <row r="1" spans="1:19" ht="80.099999999999994" customHeight="1" x14ac:dyDescent="0.25">
      <c r="D1" s="107" t="s">
        <v>264</v>
      </c>
    </row>
    <row r="2" spans="1:19" s="12" customFormat="1" ht="139.35" customHeight="1" x14ac:dyDescent="0.25">
      <c r="A2" s="81">
        <v>1</v>
      </c>
      <c r="B2" s="21" t="str">
        <f>考試資訊!$A$2</f>
        <v>114下高三畢業考</v>
      </c>
      <c r="C2" s="83" t="s">
        <v>360</v>
      </c>
      <c r="D2" s="83">
        <f>'114下高三畢業考公告'!C4</f>
        <v>0</v>
      </c>
      <c r="E2" s="27" t="s">
        <v>44</v>
      </c>
      <c r="F2" s="22" t="e">
        <f t="array" ref="F2">VLOOKUP(C2&amp;D2,IF({1,0},任課老師!A$2:A$999&amp;任課老師!B$2:B$999,任課老師!E$2:E$999),2,0)</f>
        <v>#N/A</v>
      </c>
      <c r="G2" s="23" t="str">
        <f>IF(A2&lt;71,考試資訊!B$2,考試資訊!B$3)</f>
        <v>4月29日</v>
      </c>
      <c r="H2" s="14" t="s">
        <v>246</v>
      </c>
      <c r="I2" s="14">
        <f>IF(A1&lt;70,ROUNDUP(A2/10,0),ROUNDUP((A2-70)/10,0))</f>
        <v>1</v>
      </c>
      <c r="J2" s="14" t="s">
        <v>247</v>
      </c>
      <c r="K2" s="24" t="s">
        <v>41</v>
      </c>
      <c r="L2" s="25" t="str">
        <f t="array" ref="L2">VLOOKUP(C2&amp;G2&amp;I2,IF({1,0},監考老師!A$2:A$4000&amp;監考老師!B$2:B$4000&amp;監考老師!C$2:C$4000,監考老師!F$2:F$4000),2,0)</f>
        <v>溫俊卿</v>
      </c>
      <c r="M2" s="21" t="s">
        <v>39</v>
      </c>
      <c r="N2" s="26"/>
      <c r="O2" s="21" t="s">
        <v>42</v>
      </c>
      <c r="Q2" s="27" t="s">
        <v>37</v>
      </c>
    </row>
    <row r="3" spans="1:19" s="12" customFormat="1" ht="139.35" customHeight="1" x14ac:dyDescent="0.25">
      <c r="A3" s="81">
        <v>2</v>
      </c>
      <c r="B3" s="21" t="str">
        <f>考試資訊!$A$2</f>
        <v>114下高三畢業考</v>
      </c>
      <c r="C3" s="42" t="s">
        <v>16</v>
      </c>
      <c r="D3" s="83">
        <f>'114下高三畢業考公告'!C5</f>
        <v>0</v>
      </c>
      <c r="E3" s="27" t="s">
        <v>44</v>
      </c>
      <c r="F3" s="22" t="e">
        <f t="array" ref="F3">VLOOKUP(C3&amp;D3,IF({1,0},任課老師!A$2:A$999&amp;任課老師!B$2:B$999,任課老師!E$2:E$999),2,0)</f>
        <v>#N/A</v>
      </c>
      <c r="G3" s="23" t="str">
        <f>IF(A3&lt;71,考試資訊!B$2,考試資訊!B$3)</f>
        <v>4月29日</v>
      </c>
      <c r="H3" s="14" t="s">
        <v>246</v>
      </c>
      <c r="I3" s="14">
        <f t="shared" ref="I3:I66" si="0">IF(A2&lt;70,ROUNDUP(A3/10,0),ROUNDUP((A3-70)/10,0))</f>
        <v>1</v>
      </c>
      <c r="J3" s="14" t="s">
        <v>247</v>
      </c>
      <c r="K3" s="24" t="s">
        <v>38</v>
      </c>
      <c r="L3" s="25" t="str">
        <f t="array" ref="L3">VLOOKUP(C3&amp;G3&amp;I3,IF({1,0},監考老師!A$2:A$4000&amp;監考老師!B$2:B$4000&amp;監考老師!C$2:C$4000,監考老師!F$2:F$4000),2,0)</f>
        <v>張哲維</v>
      </c>
      <c r="M3" s="21" t="s">
        <v>43</v>
      </c>
      <c r="N3" s="26"/>
      <c r="O3" s="21" t="s">
        <v>42</v>
      </c>
      <c r="Q3" s="27" t="s">
        <v>37</v>
      </c>
    </row>
    <row r="4" spans="1:19" s="12" customFormat="1" ht="139.35" customHeight="1" x14ac:dyDescent="0.25">
      <c r="A4" s="81">
        <v>3</v>
      </c>
      <c r="B4" s="21" t="str">
        <f>考試資訊!$A$2</f>
        <v>114下高三畢業考</v>
      </c>
      <c r="C4" s="42" t="s">
        <v>17</v>
      </c>
      <c r="D4" s="83">
        <f>'114下高三畢業考公告'!C6</f>
        <v>0</v>
      </c>
      <c r="E4" s="27" t="s">
        <v>44</v>
      </c>
      <c r="F4" s="22" t="e">
        <f t="array" ref="F4">VLOOKUP(C4&amp;D4,IF({1,0},任課老師!A$2:A$999&amp;任課老師!B$2:B$999,任課老師!E$2:E$999),2,0)</f>
        <v>#N/A</v>
      </c>
      <c r="G4" s="23" t="str">
        <f>IF(A4&lt;71,考試資訊!B$2,考試資訊!B$3)</f>
        <v>4月29日</v>
      </c>
      <c r="H4" s="14" t="s">
        <v>246</v>
      </c>
      <c r="I4" s="14">
        <f t="shared" si="0"/>
        <v>1</v>
      </c>
      <c r="J4" s="14" t="s">
        <v>247</v>
      </c>
      <c r="K4" s="24" t="s">
        <v>38</v>
      </c>
      <c r="L4" s="25" t="str">
        <f t="array" ref="L4">VLOOKUP(C4&amp;G4&amp;I4,IF({1,0},監考老師!A$2:A$4000&amp;監考老師!B$2:B$4000&amp;監考老師!C$2:C$4000,監考老師!F$2:F$4000),2,0)</f>
        <v>黃瓊慧</v>
      </c>
      <c r="M4" s="21" t="s">
        <v>39</v>
      </c>
      <c r="N4" s="26"/>
      <c r="O4" s="21" t="s">
        <v>42</v>
      </c>
      <c r="Q4" s="27" t="s">
        <v>37</v>
      </c>
    </row>
    <row r="5" spans="1:19" s="12" customFormat="1" ht="139.35" customHeight="1" x14ac:dyDescent="0.25">
      <c r="A5" s="81">
        <v>4</v>
      </c>
      <c r="B5" s="21" t="str">
        <f>考試資訊!$A$2</f>
        <v>114下高三畢業考</v>
      </c>
      <c r="C5" s="42" t="s">
        <v>18</v>
      </c>
      <c r="D5" s="83">
        <f>'114下高三畢業考公告'!C7</f>
        <v>0</v>
      </c>
      <c r="E5" s="27" t="s">
        <v>44</v>
      </c>
      <c r="F5" s="22" t="e">
        <f t="array" ref="F5">VLOOKUP(C5&amp;D5,IF({1,0},任課老師!A$2:A$999&amp;任課老師!B$2:B$999,任課老師!E$2:E$999),2,0)</f>
        <v>#N/A</v>
      </c>
      <c r="G5" s="23" t="str">
        <f>IF(A5&lt;71,考試資訊!B$2,考試資訊!B$3)</f>
        <v>4月29日</v>
      </c>
      <c r="H5" s="14" t="s">
        <v>246</v>
      </c>
      <c r="I5" s="14">
        <f t="shared" si="0"/>
        <v>1</v>
      </c>
      <c r="J5" s="14" t="s">
        <v>247</v>
      </c>
      <c r="K5" s="24" t="s">
        <v>38</v>
      </c>
      <c r="L5" s="25" t="str">
        <f t="array" ref="L5">VLOOKUP(C5&amp;G5&amp;I5,IF({1,0},監考老師!A$2:A$4000&amp;監考老師!B$2:B$4000&amp;監考老師!C$2:C$4000,監考老師!F$2:F$4000),2,0)</f>
        <v>邱昀儀</v>
      </c>
      <c r="M5" s="21" t="s">
        <v>39</v>
      </c>
      <c r="N5" s="26"/>
      <c r="O5" s="21" t="s">
        <v>40</v>
      </c>
      <c r="Q5" s="27" t="s">
        <v>37</v>
      </c>
    </row>
    <row r="6" spans="1:19" s="12" customFormat="1" ht="139.35" customHeight="1" x14ac:dyDescent="0.25">
      <c r="A6" s="81">
        <v>5</v>
      </c>
      <c r="B6" s="21" t="str">
        <f>考試資訊!$A$2</f>
        <v>114下高三畢業考</v>
      </c>
      <c r="C6" s="42" t="s">
        <v>19</v>
      </c>
      <c r="D6" s="83">
        <f>'114下高三畢業考公告'!C8</f>
        <v>0</v>
      </c>
      <c r="E6" s="27" t="s">
        <v>44</v>
      </c>
      <c r="F6" s="22" t="e">
        <f t="array" ref="F6">VLOOKUP(C6&amp;D6,IF({1,0},任課老師!A$2:A$999&amp;任課老師!B$2:B$999,任課老師!E$2:E$999),2,0)</f>
        <v>#N/A</v>
      </c>
      <c r="G6" s="23" t="str">
        <f>IF(A6&lt;71,考試資訊!B$2,考試資訊!B$3)</f>
        <v>4月29日</v>
      </c>
      <c r="H6" s="14" t="s">
        <v>246</v>
      </c>
      <c r="I6" s="14">
        <f t="shared" si="0"/>
        <v>1</v>
      </c>
      <c r="J6" s="14" t="s">
        <v>247</v>
      </c>
      <c r="K6" s="24" t="s">
        <v>38</v>
      </c>
      <c r="L6" s="25" t="str">
        <f t="array" ref="L6">VLOOKUP(C6&amp;G6&amp;I6,IF({1,0},監考老師!A$2:A$4000&amp;監考老師!B$2:B$4000&amp;監考老師!C$2:C$4000,監考老師!F$2:F$4000),2,0)</f>
        <v/>
      </c>
      <c r="M6" s="21" t="s">
        <v>39</v>
      </c>
      <c r="N6" s="26"/>
      <c r="O6" s="21" t="s">
        <v>40</v>
      </c>
      <c r="Q6" s="27" t="s">
        <v>37</v>
      </c>
    </row>
    <row r="7" spans="1:19" s="12" customFormat="1" ht="139.35" customHeight="1" x14ac:dyDescent="0.25">
      <c r="A7" s="81">
        <v>6</v>
      </c>
      <c r="B7" s="21" t="str">
        <f>考試資訊!$A$2</f>
        <v>114下高三畢業考</v>
      </c>
      <c r="C7" s="42" t="s">
        <v>20</v>
      </c>
      <c r="D7" s="83">
        <f>'114下高三畢業考公告'!C9</f>
        <v>0</v>
      </c>
      <c r="E7" s="27" t="s">
        <v>44</v>
      </c>
      <c r="F7" s="22" t="e">
        <f t="array" ref="F7">VLOOKUP(C7&amp;D7,IF({1,0},任課老師!A$2:A$999&amp;任課老師!B$2:B$999,任課老師!E$2:E$999),2,0)</f>
        <v>#N/A</v>
      </c>
      <c r="G7" s="23" t="str">
        <f>IF(A7&lt;71,考試資訊!B$2,考試資訊!B$3)</f>
        <v>4月29日</v>
      </c>
      <c r="H7" s="14" t="s">
        <v>246</v>
      </c>
      <c r="I7" s="14">
        <f t="shared" si="0"/>
        <v>1</v>
      </c>
      <c r="J7" s="14" t="s">
        <v>247</v>
      </c>
      <c r="K7" s="24" t="s">
        <v>38</v>
      </c>
      <c r="L7" s="25" t="str">
        <f t="array" ref="L7">VLOOKUP(C7&amp;G7&amp;I7,IF({1,0},監考老師!A$2:A$4000&amp;監考老師!B$2:B$4000&amp;監考老師!C$2:C$4000,監考老師!F$2:F$4000),2,0)</f>
        <v>莫建勳何家誠</v>
      </c>
      <c r="M7" s="21" t="s">
        <v>39</v>
      </c>
      <c r="N7" s="26"/>
      <c r="O7" s="21" t="s">
        <v>40</v>
      </c>
      <c r="Q7" s="27" t="s">
        <v>37</v>
      </c>
    </row>
    <row r="8" spans="1:19" s="12" customFormat="1" ht="139.35" customHeight="1" x14ac:dyDescent="0.25">
      <c r="A8" s="81">
        <v>7</v>
      </c>
      <c r="B8" s="21" t="str">
        <f>考試資訊!$A$2</f>
        <v>114下高三畢業考</v>
      </c>
      <c r="C8" s="42" t="s">
        <v>21</v>
      </c>
      <c r="D8" s="83">
        <f>'114下高三畢業考公告'!C10</f>
        <v>0</v>
      </c>
      <c r="E8" s="27" t="s">
        <v>44</v>
      </c>
      <c r="F8" s="22" t="e">
        <f t="array" ref="F8">VLOOKUP(C8&amp;D8,IF({1,0},任課老師!A$2:A$999&amp;任課老師!B$2:B$999,任課老師!E$2:E$999),2,0)</f>
        <v>#N/A</v>
      </c>
      <c r="G8" s="23" t="str">
        <f>IF(A8&lt;71,考試資訊!B$2,考試資訊!B$3)</f>
        <v>4月29日</v>
      </c>
      <c r="H8" s="14" t="s">
        <v>246</v>
      </c>
      <c r="I8" s="14">
        <f t="shared" si="0"/>
        <v>1</v>
      </c>
      <c r="J8" s="14" t="s">
        <v>247</v>
      </c>
      <c r="K8" s="24" t="s">
        <v>38</v>
      </c>
      <c r="L8" s="25" t="str">
        <f t="array" ref="L8">VLOOKUP(C8&amp;G8&amp;I8,IF({1,0},監考老師!A$2:A$4000&amp;監考老師!B$2:B$4000&amp;監考老師!C$2:C$4000,監考老師!F$2:F$4000),2,0)</f>
        <v>莊志偉鍾世英</v>
      </c>
      <c r="M8" s="21" t="s">
        <v>39</v>
      </c>
      <c r="N8" s="26"/>
      <c r="O8" s="21" t="s">
        <v>40</v>
      </c>
      <c r="Q8" s="27" t="s">
        <v>37</v>
      </c>
    </row>
    <row r="9" spans="1:19" s="12" customFormat="1" ht="139.35" customHeight="1" x14ac:dyDescent="0.25">
      <c r="A9" s="81">
        <v>8</v>
      </c>
      <c r="B9" s="21" t="str">
        <f>考試資訊!$A$2</f>
        <v>114下高三畢業考</v>
      </c>
      <c r="C9" s="42" t="s">
        <v>22</v>
      </c>
      <c r="D9" s="83">
        <f>'114下高三畢業考公告'!C11</f>
        <v>0</v>
      </c>
      <c r="E9" s="27" t="s">
        <v>44</v>
      </c>
      <c r="F9" s="22" t="e">
        <f t="array" ref="F9">VLOOKUP(C9&amp;D9,IF({1,0},任課老師!A$2:A$999&amp;任課老師!B$2:B$999,任課老師!E$2:E$999),2,0)</f>
        <v>#N/A</v>
      </c>
      <c r="G9" s="23" t="str">
        <f>IF(A9&lt;71,考試資訊!B$2,考試資訊!B$3)</f>
        <v>4月29日</v>
      </c>
      <c r="H9" s="14" t="s">
        <v>246</v>
      </c>
      <c r="I9" s="14">
        <f t="shared" si="0"/>
        <v>1</v>
      </c>
      <c r="J9" s="14" t="s">
        <v>247</v>
      </c>
      <c r="K9" s="24" t="s">
        <v>38</v>
      </c>
      <c r="L9" s="25" t="str">
        <f t="array" ref="L9">VLOOKUP(C9&amp;G9&amp;I9,IF({1,0},監考老師!A$2:A$4000&amp;監考老師!B$2:B$4000&amp;監考老師!C$2:C$4000,監考老師!F$2:F$4000),2,0)</f>
        <v>莊志偉鍾世英</v>
      </c>
      <c r="M9" s="21" t="s">
        <v>39</v>
      </c>
      <c r="N9" s="26"/>
      <c r="O9" s="21" t="s">
        <v>40</v>
      </c>
      <c r="Q9" s="27" t="s">
        <v>37</v>
      </c>
    </row>
    <row r="10" spans="1:19" s="12" customFormat="1" ht="139.35" customHeight="1" x14ac:dyDescent="0.25">
      <c r="A10" s="81">
        <v>9</v>
      </c>
      <c r="B10" s="21" t="str">
        <f>考試資訊!$A$2</f>
        <v>114下高三畢業考</v>
      </c>
      <c r="C10" s="42" t="s">
        <v>147</v>
      </c>
      <c r="D10" s="83">
        <f>'114下高三畢業考公告'!C12</f>
        <v>0</v>
      </c>
      <c r="E10" s="27" t="s">
        <v>44</v>
      </c>
      <c r="F10" s="22" t="e">
        <f t="array" ref="F10">VLOOKUP(C10&amp;D10,IF({1,0},任課老師!A$2:A$999&amp;任課老師!B$2:B$999,任課老師!E$2:E$999),2,0)</f>
        <v>#N/A</v>
      </c>
      <c r="G10" s="23" t="str">
        <f>IF(A10&lt;71,考試資訊!B$2,考試資訊!B$3)</f>
        <v>4月29日</v>
      </c>
      <c r="H10" s="14" t="s">
        <v>246</v>
      </c>
      <c r="I10" s="14">
        <f t="shared" si="0"/>
        <v>1</v>
      </c>
      <c r="J10" s="14" t="s">
        <v>247</v>
      </c>
      <c r="K10" s="24" t="s">
        <v>38</v>
      </c>
      <c r="L10" s="25" t="e">
        <f t="array" ref="L10">VLOOKUP(C10&amp;G10&amp;I10,IF({1,0},監考老師!A$2:A$4000&amp;監考老師!B$2:B$4000&amp;監考老師!C$2:C$4000,監考老師!F$2:F$4000),2,0)</f>
        <v>#N/A</v>
      </c>
      <c r="M10" s="21" t="s">
        <v>39</v>
      </c>
      <c r="N10" s="26"/>
      <c r="O10" s="21" t="s">
        <v>40</v>
      </c>
      <c r="Q10" s="27" t="s">
        <v>37</v>
      </c>
    </row>
    <row r="11" spans="1:19" s="12" customFormat="1" ht="139.35" customHeight="1" x14ac:dyDescent="0.25">
      <c r="A11" s="81">
        <v>10</v>
      </c>
      <c r="B11" s="21" t="str">
        <f>考試資訊!$A$2</f>
        <v>114下高三畢業考</v>
      </c>
      <c r="C11" s="42" t="s">
        <v>153</v>
      </c>
      <c r="D11" s="83">
        <f>'114下高三畢業考公告'!C13</f>
        <v>0</v>
      </c>
      <c r="E11" s="27" t="s">
        <v>44</v>
      </c>
      <c r="F11" s="22" t="e">
        <f t="array" ref="F11">VLOOKUP(C11&amp;D11,IF({1,0},任課老師!A$2:A$999&amp;任課老師!B$2:B$999,任課老師!E$2:E$999),2,0)</f>
        <v>#N/A</v>
      </c>
      <c r="G11" s="23" t="str">
        <f>IF(A11&lt;71,考試資訊!B$2,考試資訊!B$3)</f>
        <v>4月29日</v>
      </c>
      <c r="H11" s="14" t="s">
        <v>246</v>
      </c>
      <c r="I11" s="14">
        <f t="shared" si="0"/>
        <v>1</v>
      </c>
      <c r="J11" s="14" t="s">
        <v>247</v>
      </c>
      <c r="K11" s="24" t="s">
        <v>38</v>
      </c>
      <c r="L11" s="25" t="str">
        <f t="array" ref="L11">VLOOKUP(C11&amp;G11&amp;I11,IF({1,0},監考老師!A$2:A$4000&amp;監考老師!B$2:B$4000&amp;監考老師!C$2:C$4000,監考老師!F$2:F$4000),2,0)</f>
        <v>張淑芬</v>
      </c>
      <c r="M11" s="21" t="s">
        <v>39</v>
      </c>
      <c r="N11" s="26"/>
      <c r="O11" s="21" t="s">
        <v>40</v>
      </c>
      <c r="Q11" s="27" t="s">
        <v>37</v>
      </c>
      <c r="R11" s="2"/>
      <c r="S11" s="2"/>
    </row>
    <row r="12" spans="1:19" s="12" customFormat="1" ht="139.35" customHeight="1" x14ac:dyDescent="0.25">
      <c r="A12" s="81">
        <v>11</v>
      </c>
      <c r="B12" s="21" t="str">
        <f>考試資訊!$A$2</f>
        <v>114下高三畢業考</v>
      </c>
      <c r="C12" s="42" t="s">
        <v>15</v>
      </c>
      <c r="D12" s="108">
        <f>'114下高三畢業考公告'!E4</f>
        <v>0</v>
      </c>
      <c r="E12" s="27" t="s">
        <v>44</v>
      </c>
      <c r="F12" s="22" t="e">
        <f t="array" ref="F12">VLOOKUP(C12&amp;D12,IF({1,0},任課老師!A$2:A$999&amp;任課老師!B$2:B$999,任課老師!E$2:E$999),2,0)</f>
        <v>#N/A</v>
      </c>
      <c r="G12" s="23" t="str">
        <f>IF(A12&lt;71,考試資訊!B$2,考試資訊!B$3)</f>
        <v>4月29日</v>
      </c>
      <c r="H12" s="14" t="s">
        <v>246</v>
      </c>
      <c r="I12" s="14">
        <f t="shared" si="0"/>
        <v>2</v>
      </c>
      <c r="J12" s="14" t="s">
        <v>247</v>
      </c>
      <c r="K12" s="24" t="s">
        <v>38</v>
      </c>
      <c r="L12" s="25" t="str">
        <f t="array" ref="L12">VLOOKUP(C12&amp;G12&amp;I12,IF({1,0},監考老師!A$2:A$4000&amp;監考老師!B$2:B$4000&amp;監考老師!C$2:C$4000,監考老師!F$2:F$4000),2,0)</f>
        <v>黃瓊慧</v>
      </c>
      <c r="M12" s="21" t="s">
        <v>39</v>
      </c>
      <c r="N12" s="26"/>
      <c r="O12" s="21" t="s">
        <v>40</v>
      </c>
      <c r="Q12" s="27" t="s">
        <v>37</v>
      </c>
    </row>
    <row r="13" spans="1:19" s="12" customFormat="1" ht="139.35" customHeight="1" x14ac:dyDescent="0.25">
      <c r="A13" s="81">
        <v>12</v>
      </c>
      <c r="B13" s="21" t="str">
        <f>考試資訊!$A$2</f>
        <v>114下高三畢業考</v>
      </c>
      <c r="C13" s="42" t="s">
        <v>16</v>
      </c>
      <c r="D13" s="109">
        <f>'114下高三畢業考公告'!E5</f>
        <v>0</v>
      </c>
      <c r="E13" s="27" t="s">
        <v>44</v>
      </c>
      <c r="F13" s="22" t="e">
        <f t="array" ref="F13">VLOOKUP(C13&amp;D13,IF({1,0},任課老師!A$2:A$999&amp;任課老師!B$2:B$999,任課老師!E$2:E$999),2,0)</f>
        <v>#N/A</v>
      </c>
      <c r="G13" s="23" t="str">
        <f>IF(A13&lt;71,考試資訊!B$2,考試資訊!B$3)</f>
        <v>4月29日</v>
      </c>
      <c r="H13" s="14" t="s">
        <v>246</v>
      </c>
      <c r="I13" s="14">
        <f t="shared" si="0"/>
        <v>2</v>
      </c>
      <c r="J13" s="14" t="s">
        <v>247</v>
      </c>
      <c r="K13" s="24" t="s">
        <v>38</v>
      </c>
      <c r="L13" s="25" t="str">
        <f t="array" ref="L13">VLOOKUP(C13&amp;G13&amp;I13,IF({1,0},監考老師!A$2:A$4000&amp;監考老師!B$2:B$4000&amp;監考老師!C$2:C$4000,監考老師!F$2:F$4000),2,0)</f>
        <v>吳美鶯</v>
      </c>
      <c r="M13" s="21" t="s">
        <v>39</v>
      </c>
      <c r="N13" s="26"/>
      <c r="O13" s="21" t="s">
        <v>40</v>
      </c>
      <c r="Q13" s="27" t="s">
        <v>37</v>
      </c>
    </row>
    <row r="14" spans="1:19" s="12" customFormat="1" ht="139.35" customHeight="1" x14ac:dyDescent="0.25">
      <c r="A14" s="81">
        <v>13</v>
      </c>
      <c r="B14" s="21" t="str">
        <f>考試資訊!$A$2</f>
        <v>114下高三畢業考</v>
      </c>
      <c r="C14" s="42" t="s">
        <v>17</v>
      </c>
      <c r="D14" s="82" t="str">
        <f>'114下高三畢業考公告'!E6</f>
        <v>生物技術概論</v>
      </c>
      <c r="E14" s="27" t="s">
        <v>44</v>
      </c>
      <c r="F14" s="22" t="str">
        <f t="array" ref="F14">VLOOKUP(C14&amp;D14,IF({1,0},任課老師!A$2:A$999&amp;任課老師!B$2:B$999,任課老師!E$2:E$999),2,0)</f>
        <v>黃怡萍</v>
      </c>
      <c r="G14" s="23" t="str">
        <f>IF(A14&lt;71,考試資訊!B$2,考試資訊!B$3)</f>
        <v>4月29日</v>
      </c>
      <c r="H14" s="14" t="s">
        <v>246</v>
      </c>
      <c r="I14" s="14">
        <f t="shared" si="0"/>
        <v>2</v>
      </c>
      <c r="J14" s="14" t="s">
        <v>247</v>
      </c>
      <c r="K14" s="24" t="s">
        <v>38</v>
      </c>
      <c r="L14" s="25" t="str">
        <f t="array" ref="L14">VLOOKUP(C14&amp;G14&amp;I14,IF({1,0},監考老師!A$2:A$4000&amp;監考老師!B$2:B$4000&amp;監考老師!C$2:C$4000,監考老師!F$2:F$4000),2,0)</f>
        <v>陳得康</v>
      </c>
      <c r="M14" s="21" t="s">
        <v>39</v>
      </c>
      <c r="N14" s="26"/>
      <c r="O14" s="21" t="s">
        <v>40</v>
      </c>
      <c r="Q14" s="27" t="s">
        <v>37</v>
      </c>
    </row>
    <row r="15" spans="1:19" s="12" customFormat="1" ht="139.35" customHeight="1" x14ac:dyDescent="0.25">
      <c r="A15" s="81">
        <v>14</v>
      </c>
      <c r="B15" s="21" t="str">
        <f>考試資訊!$A$2</f>
        <v>114下高三畢業考</v>
      </c>
      <c r="C15" s="42" t="s">
        <v>18</v>
      </c>
      <c r="D15" s="82" t="str">
        <f>'114下高三畢業考公告'!E7</f>
        <v>室內設計實習</v>
      </c>
      <c r="E15" s="27" t="s">
        <v>44</v>
      </c>
      <c r="F15" s="22" t="str">
        <f t="array" ref="F15">VLOOKUP(C15&amp;D15,IF({1,0},任課老師!A$2:A$999&amp;任課老師!B$2:B$999,任課老師!E$2:E$999),2,0)</f>
        <v>郭仲肯林怡伶</v>
      </c>
      <c r="G15" s="23" t="str">
        <f>IF(A15&lt;71,考試資訊!B$2,考試資訊!B$3)</f>
        <v>4月29日</v>
      </c>
      <c r="H15" s="14" t="s">
        <v>246</v>
      </c>
      <c r="I15" s="14">
        <f t="shared" si="0"/>
        <v>2</v>
      </c>
      <c r="J15" s="14" t="s">
        <v>247</v>
      </c>
      <c r="K15" s="24" t="s">
        <v>38</v>
      </c>
      <c r="L15" s="25" t="str">
        <f t="array" ref="L15">VLOOKUP(C15&amp;G15&amp;I15,IF({1,0},監考老師!A$2:A$4000&amp;監考老師!B$2:B$4000&amp;監考老師!C$2:C$4000,監考老師!F$2:F$4000),2,0)</f>
        <v>錢癸真</v>
      </c>
      <c r="M15" s="21" t="s">
        <v>39</v>
      </c>
      <c r="N15" s="26"/>
      <c r="O15" s="21" t="s">
        <v>40</v>
      </c>
      <c r="Q15" s="27" t="s">
        <v>37</v>
      </c>
    </row>
    <row r="16" spans="1:19" s="12" customFormat="1" ht="139.35" customHeight="1" x14ac:dyDescent="0.25">
      <c r="A16" s="81">
        <v>15</v>
      </c>
      <c r="B16" s="21" t="str">
        <f>考試資訊!$A$2</f>
        <v>114下高三畢業考</v>
      </c>
      <c r="C16" s="42" t="s">
        <v>19</v>
      </c>
      <c r="D16" s="109">
        <f>'114下高三畢業考公告'!E8</f>
        <v>0</v>
      </c>
      <c r="E16" s="27" t="s">
        <v>44</v>
      </c>
      <c r="F16" s="22" t="e">
        <f t="array" ref="F16">VLOOKUP(C16&amp;D16,IF({1,0},任課老師!A$2:A$999&amp;任課老師!B$2:B$999,任課老師!E$2:E$999),2,0)</f>
        <v>#N/A</v>
      </c>
      <c r="G16" s="23" t="str">
        <f>IF(A16&lt;71,考試資訊!B$2,考試資訊!B$3)</f>
        <v>4月29日</v>
      </c>
      <c r="H16" s="14" t="s">
        <v>246</v>
      </c>
      <c r="I16" s="14">
        <f t="shared" si="0"/>
        <v>2</v>
      </c>
      <c r="J16" s="14" t="s">
        <v>247</v>
      </c>
      <c r="K16" s="24" t="s">
        <v>38</v>
      </c>
      <c r="L16" s="25" t="str">
        <f t="array" ref="L16">VLOOKUP(C16&amp;G16&amp;I16,IF({1,0},監考老師!A$2:A$4000&amp;監考老師!B$2:B$4000&amp;監考老師!C$2:C$4000,監考老師!F$2:F$4000),2,0)</f>
        <v/>
      </c>
      <c r="M16" s="21" t="s">
        <v>39</v>
      </c>
      <c r="N16" s="26"/>
      <c r="O16" s="21" t="s">
        <v>40</v>
      </c>
      <c r="Q16" s="27" t="s">
        <v>37</v>
      </c>
    </row>
    <row r="17" spans="1:17" s="12" customFormat="1" ht="139.35" customHeight="1" x14ac:dyDescent="0.25">
      <c r="A17" s="81">
        <v>16</v>
      </c>
      <c r="B17" s="21" t="str">
        <f>考試資訊!$A$2</f>
        <v>114下高三畢業考</v>
      </c>
      <c r="C17" s="42" t="s">
        <v>20</v>
      </c>
      <c r="D17" s="109" t="str">
        <f>'114下高三畢業考公告'!E9</f>
        <v>化學</v>
      </c>
      <c r="E17" s="27" t="s">
        <v>44</v>
      </c>
      <c r="F17" s="22" t="str">
        <f t="array" ref="F17">VLOOKUP(C17&amp;D17,IF({1,0},任課老師!A$2:A$999&amp;任課老師!B$2:B$999,任課老師!E$2:E$999),2,0)</f>
        <v>郭慧嫻</v>
      </c>
      <c r="G17" s="23" t="str">
        <f>IF(A17&lt;71,考試資訊!B$2,考試資訊!B$3)</f>
        <v>4月29日</v>
      </c>
      <c r="H17" s="14" t="s">
        <v>246</v>
      </c>
      <c r="I17" s="14">
        <f t="shared" si="0"/>
        <v>2</v>
      </c>
      <c r="J17" s="14" t="s">
        <v>247</v>
      </c>
      <c r="K17" s="24" t="s">
        <v>38</v>
      </c>
      <c r="L17" s="25" t="str">
        <f t="array" ref="L17">VLOOKUP(C17&amp;G17&amp;I17,IF({1,0},監考老師!A$2:A$4000&amp;監考老師!B$2:B$4000&amp;監考老師!C$2:C$4000,監考老師!F$2:F$4000),2,0)</f>
        <v>莫建勳何家誠</v>
      </c>
      <c r="M17" s="21" t="s">
        <v>39</v>
      </c>
      <c r="N17" s="26"/>
      <c r="O17" s="21" t="s">
        <v>40</v>
      </c>
      <c r="Q17" s="27" t="s">
        <v>37</v>
      </c>
    </row>
    <row r="18" spans="1:17" s="12" customFormat="1" ht="139.35" customHeight="1" x14ac:dyDescent="0.25">
      <c r="A18" s="81">
        <v>17</v>
      </c>
      <c r="B18" s="21" t="str">
        <f>考試資訊!$A$2</f>
        <v>114下高三畢業考</v>
      </c>
      <c r="C18" s="42" t="s">
        <v>21</v>
      </c>
      <c r="D18" s="110">
        <f>'114下高三畢業考公告'!E10</f>
        <v>0</v>
      </c>
      <c r="E18" s="27" t="s">
        <v>44</v>
      </c>
      <c r="F18" s="22" t="e">
        <f t="array" ref="F18">VLOOKUP(C18&amp;D18,IF({1,0},任課老師!A$2:A$999&amp;任課老師!B$2:B$999,任課老師!E$2:E$999),2,0)</f>
        <v>#N/A</v>
      </c>
      <c r="G18" s="23" t="str">
        <f>IF(A18&lt;71,考試資訊!B$2,考試資訊!B$3)</f>
        <v>4月29日</v>
      </c>
      <c r="H18" s="14" t="s">
        <v>246</v>
      </c>
      <c r="I18" s="14">
        <f t="shared" si="0"/>
        <v>2</v>
      </c>
      <c r="J18" s="14" t="s">
        <v>247</v>
      </c>
      <c r="K18" s="24" t="s">
        <v>38</v>
      </c>
      <c r="L18" s="25" t="str">
        <f t="array" ref="L18">VLOOKUP(C18&amp;G18&amp;I18,IF({1,0},監考老師!A$2:A$4000&amp;監考老師!B$2:B$4000&amp;監考老師!C$2:C$4000,監考老師!F$2:F$4000),2,0)</f>
        <v>羅正斌傅傳仁邱光良</v>
      </c>
      <c r="M18" s="21" t="s">
        <v>39</v>
      </c>
      <c r="N18" s="26"/>
      <c r="O18" s="21" t="s">
        <v>40</v>
      </c>
      <c r="Q18" s="27" t="s">
        <v>37</v>
      </c>
    </row>
    <row r="19" spans="1:17" s="12" customFormat="1" ht="139.35" customHeight="1" x14ac:dyDescent="0.25">
      <c r="A19" s="81">
        <v>18</v>
      </c>
      <c r="B19" s="21" t="str">
        <f>考試資訊!$A$2</f>
        <v>114下高三畢業考</v>
      </c>
      <c r="C19" s="42" t="s">
        <v>22</v>
      </c>
      <c r="D19" s="110">
        <f>'114下高三畢業考公告'!E11</f>
        <v>0</v>
      </c>
      <c r="E19" s="27" t="s">
        <v>44</v>
      </c>
      <c r="F19" s="22" t="e">
        <f t="array" ref="F19">VLOOKUP(C19&amp;D19,IF({1,0},任課老師!A$2:A$999&amp;任課老師!B$2:B$999,任課老師!E$2:E$999),2,0)</f>
        <v>#N/A</v>
      </c>
      <c r="G19" s="23" t="str">
        <f>IF(A19&lt;71,考試資訊!B$2,考試資訊!B$3)</f>
        <v>4月29日</v>
      </c>
      <c r="H19" s="14" t="s">
        <v>246</v>
      </c>
      <c r="I19" s="14">
        <f t="shared" si="0"/>
        <v>2</v>
      </c>
      <c r="J19" s="14" t="s">
        <v>247</v>
      </c>
      <c r="K19" s="24" t="s">
        <v>38</v>
      </c>
      <c r="L19" s="25" t="str">
        <f t="array" ref="L19">VLOOKUP(C19&amp;G19&amp;I19,IF({1,0},監考老師!A$2:A$4000&amp;監考老師!B$2:B$4000&amp;監考老師!C$2:C$4000,監考老師!F$2:F$4000),2,0)</f>
        <v>羅正斌傅傳仁邱光良</v>
      </c>
      <c r="M19" s="21" t="s">
        <v>39</v>
      </c>
      <c r="N19" s="26"/>
      <c r="O19" s="21" t="s">
        <v>40</v>
      </c>
      <c r="Q19" s="27" t="s">
        <v>37</v>
      </c>
    </row>
    <row r="20" spans="1:17" s="12" customFormat="1" ht="139.35" customHeight="1" x14ac:dyDescent="0.25">
      <c r="A20" s="81">
        <v>19</v>
      </c>
      <c r="B20" s="21" t="str">
        <f>考試資訊!$A$2</f>
        <v>114下高三畢業考</v>
      </c>
      <c r="C20" s="42" t="s">
        <v>147</v>
      </c>
      <c r="D20" s="110">
        <f>'114下高三畢業考公告'!E12</f>
        <v>0</v>
      </c>
      <c r="E20" s="27" t="s">
        <v>44</v>
      </c>
      <c r="F20" s="22" t="e">
        <f t="array" ref="F20">VLOOKUP(C20&amp;D20,IF({1,0},任課老師!A$2:A$999&amp;任課老師!B$2:B$999,任課老師!E$2:E$999),2,0)</f>
        <v>#N/A</v>
      </c>
      <c r="G20" s="23" t="str">
        <f>IF(A20&lt;71,考試資訊!B$2,考試資訊!B$3)</f>
        <v>4月29日</v>
      </c>
      <c r="H20" s="14" t="s">
        <v>246</v>
      </c>
      <c r="I20" s="14">
        <f t="shared" si="0"/>
        <v>2</v>
      </c>
      <c r="J20" s="14" t="s">
        <v>247</v>
      </c>
      <c r="K20" s="24" t="s">
        <v>38</v>
      </c>
      <c r="L20" s="25" t="e">
        <f t="array" ref="L20">VLOOKUP(C20&amp;G20&amp;I20,IF({1,0},監考老師!A$2:A$4000&amp;監考老師!B$2:B$4000&amp;監考老師!C$2:C$4000,監考老師!F$2:F$4000),2,0)</f>
        <v>#N/A</v>
      </c>
      <c r="M20" s="21" t="s">
        <v>39</v>
      </c>
      <c r="N20" s="26"/>
      <c r="O20" s="21" t="s">
        <v>40</v>
      </c>
      <c r="Q20" s="27" t="s">
        <v>37</v>
      </c>
    </row>
    <row r="21" spans="1:17" s="12" customFormat="1" ht="139.35" customHeight="1" x14ac:dyDescent="0.25">
      <c r="A21" s="81">
        <v>20</v>
      </c>
      <c r="B21" s="21" t="str">
        <f>考試資訊!$A$2</f>
        <v>114下高三畢業考</v>
      </c>
      <c r="C21" s="42" t="s">
        <v>153</v>
      </c>
      <c r="D21" s="110" t="str">
        <f>'114下高三畢業考公告'!E13</f>
        <v>專題實作</v>
      </c>
      <c r="E21" s="27" t="s">
        <v>44</v>
      </c>
      <c r="F21" s="22" t="str">
        <f t="array" ref="F21">VLOOKUP(C21&amp;D21,IF({1,0},任課老師!A$2:A$999&amp;任課老師!B$2:B$999,任課老師!E$2:E$999),2,0)</f>
        <v>張淑芬</v>
      </c>
      <c r="G21" s="23" t="str">
        <f>IF(A21&lt;71,考試資訊!B$2,考試資訊!B$3)</f>
        <v>4月29日</v>
      </c>
      <c r="H21" s="14" t="s">
        <v>246</v>
      </c>
      <c r="I21" s="14">
        <f t="shared" si="0"/>
        <v>2</v>
      </c>
      <c r="J21" s="14" t="s">
        <v>247</v>
      </c>
      <c r="K21" s="24" t="s">
        <v>38</v>
      </c>
      <c r="L21" s="25" t="str">
        <f t="array" ref="L21">VLOOKUP(C21&amp;G21&amp;I21,IF({1,0},監考老師!A$2:A$4000&amp;監考老師!B$2:B$4000&amp;監考老師!C$2:C$4000,監考老師!F$2:F$4000),2,0)</f>
        <v>張淑芬</v>
      </c>
      <c r="M21" s="21" t="s">
        <v>39</v>
      </c>
      <c r="N21" s="26"/>
      <c r="O21" s="21" t="s">
        <v>40</v>
      </c>
      <c r="Q21" s="27" t="s">
        <v>37</v>
      </c>
    </row>
    <row r="22" spans="1:17" s="12" customFormat="1" ht="139.35" customHeight="1" x14ac:dyDescent="0.25">
      <c r="A22" s="81">
        <v>21</v>
      </c>
      <c r="B22" s="21" t="str">
        <f>考試資訊!$A$2</f>
        <v>114下高三畢業考</v>
      </c>
      <c r="C22" s="42" t="s">
        <v>15</v>
      </c>
      <c r="D22" s="83">
        <f>'114下高三畢業考公告'!G4</f>
        <v>0</v>
      </c>
      <c r="E22" s="27" t="s">
        <v>44</v>
      </c>
      <c r="F22" s="22" t="e">
        <f t="array" ref="F22">VLOOKUP(C22&amp;D22,IF({1,0},任課老師!A$2:A$999&amp;任課老師!B$2:B$999,任課老師!E$2:E$999),2,0)</f>
        <v>#N/A</v>
      </c>
      <c r="G22" s="23" t="str">
        <f>IF(A22&lt;71,考試資訊!B$2,考試資訊!B$3)</f>
        <v>4月29日</v>
      </c>
      <c r="H22" s="14" t="s">
        <v>246</v>
      </c>
      <c r="I22" s="14">
        <f t="shared" si="0"/>
        <v>3</v>
      </c>
      <c r="J22" s="14" t="s">
        <v>247</v>
      </c>
      <c r="K22" s="24" t="s">
        <v>38</v>
      </c>
      <c r="L22" s="25" t="str">
        <f t="array" ref="L22">VLOOKUP(C22&amp;G22&amp;I22,IF({1,0},監考老師!A$2:A$4000&amp;監考老師!B$2:B$4000&amp;監考老師!C$2:C$4000,監考老師!F$2:F$4000),2,0)</f>
        <v>陳志逸</v>
      </c>
      <c r="M22" s="21" t="s">
        <v>39</v>
      </c>
      <c r="O22" s="21" t="s">
        <v>40</v>
      </c>
      <c r="Q22" s="27" t="s">
        <v>37</v>
      </c>
    </row>
    <row r="23" spans="1:17" s="12" customFormat="1" ht="139.35" customHeight="1" x14ac:dyDescent="0.25">
      <c r="A23" s="81">
        <v>22</v>
      </c>
      <c r="B23" s="21" t="str">
        <f>考試資訊!$A$2</f>
        <v>114下高三畢業考</v>
      </c>
      <c r="C23" s="42" t="s">
        <v>16</v>
      </c>
      <c r="D23" s="108">
        <f>'114下高三畢業考公告'!G5</f>
        <v>0</v>
      </c>
      <c r="E23" s="27" t="s">
        <v>44</v>
      </c>
      <c r="F23" s="22" t="e">
        <f t="array" ref="F23">VLOOKUP(C23&amp;D23,IF({1,0},任課老師!A$2:A$999&amp;任課老師!B$2:B$999,任課老師!E$2:E$999),2,0)</f>
        <v>#N/A</v>
      </c>
      <c r="G23" s="23" t="str">
        <f>IF(A23&lt;71,考試資訊!B$2,考試資訊!B$3)</f>
        <v>4月29日</v>
      </c>
      <c r="H23" s="14" t="s">
        <v>246</v>
      </c>
      <c r="I23" s="14">
        <f t="shared" si="0"/>
        <v>3</v>
      </c>
      <c r="J23" s="14" t="s">
        <v>247</v>
      </c>
      <c r="K23" s="24" t="s">
        <v>38</v>
      </c>
      <c r="L23" s="25" t="str">
        <f t="array" ref="L23">VLOOKUP(C23&amp;G23&amp;I23,IF({1,0},監考老師!A$2:A$4000&amp;監考老師!B$2:B$4000&amp;監考老師!C$2:C$4000,監考老師!F$2:F$4000),2,0)</f>
        <v>謝妮鴛陳雅芸</v>
      </c>
      <c r="M23" s="21" t="s">
        <v>39</v>
      </c>
      <c r="O23" s="21" t="s">
        <v>40</v>
      </c>
      <c r="Q23" s="27" t="s">
        <v>37</v>
      </c>
    </row>
    <row r="24" spans="1:17" ht="139.35" customHeight="1" x14ac:dyDescent="0.25">
      <c r="A24" s="81">
        <v>23</v>
      </c>
      <c r="B24" s="21" t="str">
        <f>考試資訊!$A$2</f>
        <v>114下高三畢業考</v>
      </c>
      <c r="C24" s="42" t="s">
        <v>17</v>
      </c>
      <c r="D24" s="107" t="str">
        <f>'114下高三畢業考公告'!G6</f>
        <v>藝術生活</v>
      </c>
      <c r="E24" s="27" t="s">
        <v>44</v>
      </c>
      <c r="F24" s="22" t="str">
        <f t="array" ref="F24">VLOOKUP(C24&amp;D24,IF({1,0},任課老師!A$2:A$999&amp;任課老師!B$2:B$999,任課老師!E$2:E$999),2,0)</f>
        <v>錢癸真</v>
      </c>
      <c r="G24" s="23" t="str">
        <f>IF(A24&lt;71,考試資訊!B$2,考試資訊!B$3)</f>
        <v>4月29日</v>
      </c>
      <c r="H24" s="14" t="s">
        <v>246</v>
      </c>
      <c r="I24" s="14">
        <f t="shared" si="0"/>
        <v>3</v>
      </c>
      <c r="J24" s="14" t="s">
        <v>247</v>
      </c>
      <c r="K24" s="24" t="s">
        <v>38</v>
      </c>
      <c r="L24" s="25" t="str">
        <f t="array" ref="L24">VLOOKUP(C24&amp;G24&amp;I24,IF({1,0},監考老師!A$2:A$4000&amp;監考老師!B$2:B$4000&amp;監考老師!C$2:C$4000,監考老師!F$2:F$4000),2,0)</f>
        <v>陳得康</v>
      </c>
      <c r="M24" s="21" t="s">
        <v>39</v>
      </c>
      <c r="O24" s="21" t="s">
        <v>40</v>
      </c>
      <c r="Q24" s="27" t="s">
        <v>37</v>
      </c>
    </row>
    <row r="25" spans="1:17" ht="139.35" customHeight="1" x14ac:dyDescent="0.25">
      <c r="A25" s="81">
        <v>24</v>
      </c>
      <c r="B25" s="21" t="str">
        <f>考試資訊!$A$2</f>
        <v>114下高三畢業考</v>
      </c>
      <c r="C25" s="42" t="s">
        <v>18</v>
      </c>
      <c r="D25" s="82" t="str">
        <f>'114下高三畢業考公告'!G7</f>
        <v>藝術生活</v>
      </c>
      <c r="E25" s="27" t="s">
        <v>44</v>
      </c>
      <c r="F25" s="22" t="str">
        <f t="array" ref="F25">VLOOKUP(C25&amp;D25,IF({1,0},任課老師!A$2:A$999&amp;任課老師!B$2:B$999,任課老師!E$2:E$999),2,0)</f>
        <v>錢癸真</v>
      </c>
      <c r="G25" s="23" t="str">
        <f>IF(A25&lt;71,考試資訊!B$2,考試資訊!B$3)</f>
        <v>4月29日</v>
      </c>
      <c r="H25" s="14" t="s">
        <v>246</v>
      </c>
      <c r="I25" s="14">
        <f t="shared" si="0"/>
        <v>3</v>
      </c>
      <c r="J25" s="14" t="s">
        <v>247</v>
      </c>
      <c r="K25" s="24" t="s">
        <v>38</v>
      </c>
      <c r="L25" s="25" t="str">
        <f t="array" ref="L25">VLOOKUP(C25&amp;G25&amp;I25,IF({1,0},監考老師!A$2:A$4000&amp;監考老師!B$2:B$4000&amp;監考老師!C$2:C$4000,監考老師!F$2:F$4000),2,0)</f>
        <v>林佩樺</v>
      </c>
      <c r="M25" s="21" t="s">
        <v>39</v>
      </c>
      <c r="O25" s="21" t="s">
        <v>40</v>
      </c>
      <c r="Q25" s="27" t="s">
        <v>37</v>
      </c>
    </row>
    <row r="26" spans="1:17" ht="139.35" customHeight="1" x14ac:dyDescent="0.25">
      <c r="A26" s="81">
        <v>25</v>
      </c>
      <c r="B26" s="21" t="str">
        <f>考試資訊!$A$2</f>
        <v>114下高三畢業考</v>
      </c>
      <c r="C26" s="42" t="s">
        <v>19</v>
      </c>
      <c r="D26" s="107" t="str">
        <f>'114下高三畢業考公告'!I7</f>
        <v>麥克筆表現技法</v>
      </c>
      <c r="E26" s="27" t="s">
        <v>44</v>
      </c>
      <c r="F26" s="22" t="e">
        <f t="array" ref="F26">VLOOKUP(C26&amp;D26,IF({1,0},任課老師!A$2:A$999&amp;任課老師!B$2:B$999,任課老師!E$2:E$999),2,0)</f>
        <v>#N/A</v>
      </c>
      <c r="G26" s="23" t="str">
        <f>IF(A26&lt;71,考試資訊!B$2,考試資訊!B$3)</f>
        <v>4月29日</v>
      </c>
      <c r="H26" s="14" t="s">
        <v>246</v>
      </c>
      <c r="I26" s="14">
        <f t="shared" si="0"/>
        <v>3</v>
      </c>
      <c r="J26" s="14" t="s">
        <v>247</v>
      </c>
      <c r="K26" s="24" t="s">
        <v>38</v>
      </c>
      <c r="L26" s="25" t="str">
        <f t="array" ref="L26">VLOOKUP(C26&amp;G26&amp;I26,IF({1,0},監考老師!A$2:A$4000&amp;監考老師!B$2:B$4000&amp;監考老師!C$2:C$4000,監考老師!F$2:F$4000),2,0)</f>
        <v/>
      </c>
      <c r="M26" s="21" t="s">
        <v>39</v>
      </c>
      <c r="O26" s="21" t="s">
        <v>40</v>
      </c>
      <c r="Q26" s="27" t="s">
        <v>37</v>
      </c>
    </row>
    <row r="27" spans="1:17" ht="139.35" customHeight="1" x14ac:dyDescent="0.25">
      <c r="A27" s="81">
        <v>26</v>
      </c>
      <c r="B27" s="21" t="str">
        <f>考試資訊!$A$2</f>
        <v>114下高三畢業考</v>
      </c>
      <c r="C27" s="42" t="s">
        <v>20</v>
      </c>
      <c r="D27" s="107">
        <f>'114下高三畢業考公告'!G9</f>
        <v>0</v>
      </c>
      <c r="E27" s="27" t="s">
        <v>44</v>
      </c>
      <c r="F27" s="22" t="e">
        <f t="array" ref="F27">VLOOKUP(C27&amp;D27,IF({1,0},任課老師!A$2:A$999&amp;任課老師!B$2:B$999,任課老師!E$2:E$999),2,0)</f>
        <v>#N/A</v>
      </c>
      <c r="G27" s="23" t="str">
        <f>IF(A27&lt;71,考試資訊!B$2,考試資訊!B$3)</f>
        <v>4月29日</v>
      </c>
      <c r="H27" s="14" t="s">
        <v>246</v>
      </c>
      <c r="I27" s="14">
        <f t="shared" si="0"/>
        <v>3</v>
      </c>
      <c r="J27" s="14" t="s">
        <v>247</v>
      </c>
      <c r="K27" s="24" t="s">
        <v>38</v>
      </c>
      <c r="L27" s="25" t="str">
        <f t="array" ref="L27">VLOOKUP(C27&amp;G27&amp;I27,IF({1,0},監考老師!A$2:A$4000&amp;監考老師!B$2:B$4000&amp;監考老師!C$2:C$4000,監考老師!F$2:F$4000),2,0)</f>
        <v>莫建勳何家誠</v>
      </c>
      <c r="M27" s="21" t="s">
        <v>39</v>
      </c>
      <c r="O27" s="21" t="s">
        <v>40</v>
      </c>
      <c r="Q27" s="27" t="s">
        <v>37</v>
      </c>
    </row>
    <row r="28" spans="1:17" ht="139.35" customHeight="1" x14ac:dyDescent="0.25">
      <c r="A28" s="81">
        <v>27</v>
      </c>
      <c r="B28" s="21" t="str">
        <f>考試資訊!$A$2</f>
        <v>114下高三畢業考</v>
      </c>
      <c r="C28" s="42" t="s">
        <v>21</v>
      </c>
      <c r="D28" s="107" t="str">
        <f>'114下高三畢業考公告'!G10</f>
        <v>藝術生活</v>
      </c>
      <c r="E28" s="27" t="s">
        <v>44</v>
      </c>
      <c r="F28" s="22" t="str">
        <f t="array" ref="F28">VLOOKUP(C28&amp;D28,IF({1,0},任課老師!A$2:A$999&amp;任課老師!B$2:B$999,任課老師!E$2:E$999),2,0)</f>
        <v>錢癸真</v>
      </c>
      <c r="G28" s="23" t="str">
        <f>IF(A28&lt;71,考試資訊!B$2,考試資訊!B$3)</f>
        <v>4月29日</v>
      </c>
      <c r="H28" s="14" t="s">
        <v>246</v>
      </c>
      <c r="I28" s="14">
        <f t="shared" si="0"/>
        <v>3</v>
      </c>
      <c r="J28" s="14" t="s">
        <v>247</v>
      </c>
      <c r="K28" s="24" t="s">
        <v>38</v>
      </c>
      <c r="L28" s="25" t="str">
        <f t="array" ref="L28">VLOOKUP(C28&amp;G28&amp;I28,IF({1,0},監考老師!A$2:A$4000&amp;監考老師!B$2:B$4000&amp;監考老師!C$2:C$4000,監考老師!F$2:F$4000),2,0)</f>
        <v>羅正斌傅傳仁邱光良</v>
      </c>
      <c r="M28" s="21" t="s">
        <v>39</v>
      </c>
      <c r="O28" s="21" t="s">
        <v>40</v>
      </c>
      <c r="Q28" s="27" t="s">
        <v>37</v>
      </c>
    </row>
    <row r="29" spans="1:17" ht="139.35" customHeight="1" x14ac:dyDescent="0.25">
      <c r="A29" s="81">
        <v>28</v>
      </c>
      <c r="B29" s="21" t="str">
        <f>考試資訊!$A$2</f>
        <v>114下高三畢業考</v>
      </c>
      <c r="C29" s="42" t="s">
        <v>22</v>
      </c>
      <c r="D29" s="107" t="str">
        <f>'114下高三畢業考公告'!G11</f>
        <v>藝術生活</v>
      </c>
      <c r="E29" s="27" t="s">
        <v>44</v>
      </c>
      <c r="F29" s="22" t="str">
        <f t="array" ref="F29">VLOOKUP(C29&amp;D29,IF({1,0},任課老師!A$2:A$999&amp;任課老師!B$2:B$999,任課老師!E$2:E$999),2,0)</f>
        <v>錢癸真</v>
      </c>
      <c r="G29" s="23" t="str">
        <f>IF(A29&lt;71,考試資訊!B$2,考試資訊!B$3)</f>
        <v>4月29日</v>
      </c>
      <c r="H29" s="14" t="s">
        <v>246</v>
      </c>
      <c r="I29" s="14">
        <f t="shared" si="0"/>
        <v>3</v>
      </c>
      <c r="J29" s="14" t="s">
        <v>247</v>
      </c>
      <c r="K29" s="24" t="s">
        <v>38</v>
      </c>
      <c r="L29" s="25" t="str">
        <f t="array" ref="L29">VLOOKUP(C29&amp;G29&amp;I29,IF({1,0},監考老師!A$2:A$4000&amp;監考老師!B$2:B$4000&amp;監考老師!C$2:C$4000,監考老師!F$2:F$4000),2,0)</f>
        <v>羅正斌傅傳仁邱光良</v>
      </c>
      <c r="M29" s="21" t="s">
        <v>39</v>
      </c>
      <c r="O29" s="21" t="s">
        <v>40</v>
      </c>
      <c r="Q29" s="27" t="s">
        <v>37</v>
      </c>
    </row>
    <row r="30" spans="1:17" ht="139.35" customHeight="1" x14ac:dyDescent="0.25">
      <c r="A30" s="81">
        <v>29</v>
      </c>
      <c r="B30" s="21" t="str">
        <f>考試資訊!$A$2</f>
        <v>114下高三畢業考</v>
      </c>
      <c r="C30" s="42" t="s">
        <v>147</v>
      </c>
      <c r="D30" s="107">
        <f>'114下高三畢業考公告'!G12</f>
        <v>0</v>
      </c>
      <c r="E30" s="27" t="s">
        <v>44</v>
      </c>
      <c r="F30" s="22" t="e">
        <f t="array" ref="F30">VLOOKUP(C30&amp;D30,IF({1,0},任課老師!A$2:A$999&amp;任課老師!B$2:B$999,任課老師!E$2:E$999),2,0)</f>
        <v>#N/A</v>
      </c>
      <c r="G30" s="23" t="str">
        <f>IF(A30&lt;71,考試資訊!B$2,考試資訊!B$3)</f>
        <v>4月29日</v>
      </c>
      <c r="H30" s="14" t="s">
        <v>246</v>
      </c>
      <c r="I30" s="14">
        <f t="shared" si="0"/>
        <v>3</v>
      </c>
      <c r="J30" s="14" t="s">
        <v>247</v>
      </c>
      <c r="K30" s="24" t="s">
        <v>38</v>
      </c>
      <c r="L30" s="25" t="e">
        <f t="array" ref="L30">VLOOKUP(C30&amp;G30&amp;I30,IF({1,0},監考老師!A$2:A$4000&amp;監考老師!B$2:B$4000&amp;監考老師!C$2:C$4000,監考老師!F$2:F$4000),2,0)</f>
        <v>#N/A</v>
      </c>
      <c r="M30" s="21" t="s">
        <v>39</v>
      </c>
      <c r="O30" s="21" t="s">
        <v>40</v>
      </c>
      <c r="Q30" s="27" t="s">
        <v>37</v>
      </c>
    </row>
    <row r="31" spans="1:17" ht="139.35" hidden="1" customHeight="1" x14ac:dyDescent="0.25">
      <c r="A31" s="81">
        <v>30</v>
      </c>
      <c r="B31" s="21" t="str">
        <f>考試資訊!$A$2</f>
        <v>114下高三畢業考</v>
      </c>
      <c r="C31" s="13" t="s">
        <v>153</v>
      </c>
      <c r="D31" s="82" t="str">
        <f>'114下高三畢業考公告'!G13</f>
        <v>商品整理實習</v>
      </c>
      <c r="E31" s="27" t="s">
        <v>44</v>
      </c>
      <c r="F31" s="22" t="str">
        <f t="array" ref="F31">VLOOKUP(C31&amp;D31,IF({1,0},任課老師!A$2:A$999&amp;任課老師!B$2:B$999,任課老師!E$2:E$999),2,0)</f>
        <v>胡舒華</v>
      </c>
      <c r="G31" s="23" t="str">
        <f>IF(A31&lt;71,考試資訊!B$2,考試資訊!B$3)</f>
        <v>4月29日</v>
      </c>
      <c r="H31" s="14" t="s">
        <v>246</v>
      </c>
      <c r="I31" s="14">
        <f t="shared" si="0"/>
        <v>3</v>
      </c>
      <c r="J31" s="14" t="s">
        <v>247</v>
      </c>
      <c r="K31" s="24" t="s">
        <v>38</v>
      </c>
      <c r="L31" s="25" t="str">
        <f t="array" ref="L31">VLOOKUP(C31&amp;G31&amp;I31,IF({1,0},監考老師!A$2:A$4000&amp;監考老師!B$2:B$4000&amp;監考老師!C$2:C$4000,監考老師!F$2:F$4000),2,0)</f>
        <v>張淑芬</v>
      </c>
      <c r="M31" s="21" t="s">
        <v>39</v>
      </c>
      <c r="O31" s="21" t="s">
        <v>40</v>
      </c>
      <c r="Q31" s="27" t="s">
        <v>37</v>
      </c>
    </row>
    <row r="32" spans="1:17" ht="139.35" hidden="1" customHeight="1" x14ac:dyDescent="0.25">
      <c r="A32" s="81">
        <v>31</v>
      </c>
      <c r="B32" s="21" t="str">
        <f>考試資訊!$A$2</f>
        <v>114下高三畢業考</v>
      </c>
      <c r="C32" s="13" t="s">
        <v>15</v>
      </c>
      <c r="D32" s="82" t="str">
        <f>'114下高三畢業考公告'!I4</f>
        <v>農畜產品加工</v>
      </c>
      <c r="E32" s="27" t="s">
        <v>44</v>
      </c>
      <c r="F32" s="22" t="str">
        <f t="array" ref="F32">VLOOKUP(C32&amp;D32,IF({1,0},任課老師!A$2:A$999&amp;任課老師!B$2:B$999,任課老師!E$2:E$999),2,0)</f>
        <v>張惠棻</v>
      </c>
      <c r="G32" s="23" t="str">
        <f>IF(A32&lt;71,考試資訊!B$2,考試資訊!B$3)</f>
        <v>4月29日</v>
      </c>
      <c r="H32" s="14" t="s">
        <v>246</v>
      </c>
      <c r="I32" s="14">
        <f t="shared" si="0"/>
        <v>4</v>
      </c>
      <c r="J32" s="14" t="s">
        <v>247</v>
      </c>
      <c r="K32" s="24" t="s">
        <v>38</v>
      </c>
      <c r="L32" s="25" t="str">
        <f t="array" ref="L32">VLOOKUP(C32&amp;G32&amp;I32,IF({1,0},監考老師!A$2:A$4000&amp;監考老師!B$2:B$4000&amp;監考老師!C$2:C$4000,監考老師!F$2:F$4000),2,0)</f>
        <v>林佩樺</v>
      </c>
      <c r="M32" s="21" t="s">
        <v>39</v>
      </c>
      <c r="O32" s="21" t="s">
        <v>40</v>
      </c>
      <c r="Q32" s="27" t="s">
        <v>37</v>
      </c>
    </row>
    <row r="33" spans="1:17" ht="139.35" hidden="1" customHeight="1" x14ac:dyDescent="0.25">
      <c r="A33" s="81">
        <v>32</v>
      </c>
      <c r="B33" s="21" t="str">
        <f>考試資訊!$A$2</f>
        <v>114下高三畢業考</v>
      </c>
      <c r="C33" s="13" t="s">
        <v>16</v>
      </c>
      <c r="D33" s="82" t="str">
        <f>'114下高三畢業考公告'!I5</f>
        <v>農畜產品加工</v>
      </c>
      <c r="E33" s="27" t="s">
        <v>44</v>
      </c>
      <c r="F33" s="22" t="str">
        <f t="array" ref="F33">VLOOKUP(C33&amp;D33,IF({1,0},任課老師!A$2:A$999&amp;任課老師!B$2:B$999,任課老師!E$2:E$999),2,0)</f>
        <v>張惠棻</v>
      </c>
      <c r="G33" s="23" t="str">
        <f>IF(A33&lt;71,考試資訊!B$2,考試資訊!B$3)</f>
        <v>4月29日</v>
      </c>
      <c r="H33" s="14" t="s">
        <v>246</v>
      </c>
      <c r="I33" s="14">
        <f t="shared" si="0"/>
        <v>4</v>
      </c>
      <c r="J33" s="14" t="s">
        <v>247</v>
      </c>
      <c r="K33" s="24" t="s">
        <v>38</v>
      </c>
      <c r="L33" s="25" t="str">
        <f t="array" ref="L33">VLOOKUP(C33&amp;G33&amp;I33,IF({1,0},監考老師!A$2:A$4000&amp;監考老師!B$2:B$4000&amp;監考老師!C$2:C$4000,監考老師!F$2:F$4000),2,0)</f>
        <v>謝妮鴛陳雅芸</v>
      </c>
      <c r="M33" s="21" t="s">
        <v>39</v>
      </c>
      <c r="O33" s="21" t="s">
        <v>40</v>
      </c>
      <c r="Q33" s="27" t="s">
        <v>37</v>
      </c>
    </row>
    <row r="34" spans="1:17" ht="139.35" hidden="1" customHeight="1" x14ac:dyDescent="0.25">
      <c r="A34" s="81">
        <v>33</v>
      </c>
      <c r="B34" s="21" t="str">
        <f>考試資訊!$A$2</f>
        <v>114下高三畢業考</v>
      </c>
      <c r="C34" s="13" t="s">
        <v>17</v>
      </c>
      <c r="D34" s="82" t="str">
        <f>'114下高三畢業考公告'!I6</f>
        <v>農業安全衛生</v>
      </c>
      <c r="E34" s="27" t="s">
        <v>44</v>
      </c>
      <c r="F34" s="22" t="str">
        <f t="array" ref="F34">VLOOKUP(C34&amp;D34,IF({1,0},任課老師!A$2:A$999&amp;任課老師!B$2:B$999,任課老師!E$2:E$999),2,0)</f>
        <v>林慈玉</v>
      </c>
      <c r="G34" s="23" t="str">
        <f>IF(A34&lt;71,考試資訊!B$2,考試資訊!B$3)</f>
        <v>4月29日</v>
      </c>
      <c r="H34" s="14" t="s">
        <v>246</v>
      </c>
      <c r="I34" s="14">
        <f t="shared" si="0"/>
        <v>4</v>
      </c>
      <c r="J34" s="14" t="s">
        <v>247</v>
      </c>
      <c r="K34" s="24" t="s">
        <v>38</v>
      </c>
      <c r="L34" s="25" t="str">
        <f t="array" ref="L34">VLOOKUP(C34&amp;G34&amp;I34,IF({1,0},監考老師!A$2:A$4000&amp;監考老師!B$2:B$4000&amp;監考老師!C$2:C$4000,監考老師!F$2:F$4000),2,0)</f>
        <v>林慈玉</v>
      </c>
      <c r="M34" s="21" t="s">
        <v>39</v>
      </c>
      <c r="O34" s="21" t="s">
        <v>40</v>
      </c>
      <c r="Q34" s="27" t="s">
        <v>37</v>
      </c>
    </row>
    <row r="35" spans="1:17" ht="139.35" customHeight="1" x14ac:dyDescent="0.25">
      <c r="A35" s="81">
        <v>34</v>
      </c>
      <c r="B35" s="21" t="str">
        <f>考試資訊!$A$2</f>
        <v>114下高三畢業考</v>
      </c>
      <c r="C35" s="13" t="s">
        <v>18</v>
      </c>
      <c r="D35" s="107" t="e">
        <f>'114下高三畢業考公告'!#REF!</f>
        <v>#REF!</v>
      </c>
      <c r="E35" s="27" t="s">
        <v>44</v>
      </c>
      <c r="F35" s="22" t="e">
        <f t="array" ref="F35">VLOOKUP(C35&amp;D35,IF({1,0},任課老師!A$2:A$999&amp;任課老師!B$2:B$999,任課老師!E$2:E$999),2,0)</f>
        <v>#REF!</v>
      </c>
      <c r="G35" s="23" t="str">
        <f>IF(A35&lt;71,考試資訊!B$2,考試資訊!B$3)</f>
        <v>4月29日</v>
      </c>
      <c r="H35" s="14" t="s">
        <v>246</v>
      </c>
      <c r="I35" s="14">
        <f t="shared" si="0"/>
        <v>4</v>
      </c>
      <c r="J35" s="14" t="s">
        <v>247</v>
      </c>
      <c r="K35" s="24" t="s">
        <v>38</v>
      </c>
      <c r="L35" s="25" t="str">
        <f t="array" ref="L35">VLOOKUP(C35&amp;G35&amp;I35,IF({1,0},監考老師!A$2:A$4000&amp;監考老師!B$2:B$4000&amp;監考老師!C$2:C$4000,監考老師!F$2:F$4000),2,0)</f>
        <v>向元玲</v>
      </c>
      <c r="M35" s="21" t="s">
        <v>39</v>
      </c>
      <c r="O35" s="21" t="s">
        <v>40</v>
      </c>
      <c r="Q35" s="27" t="s">
        <v>37</v>
      </c>
    </row>
    <row r="36" spans="1:17" ht="139.35" customHeight="1" x14ac:dyDescent="0.25">
      <c r="A36" s="81">
        <v>35</v>
      </c>
      <c r="B36" s="21" t="str">
        <f>考試資訊!$A$2</f>
        <v>114下高三畢業考</v>
      </c>
      <c r="C36" s="13" t="s">
        <v>19</v>
      </c>
      <c r="D36" s="107" t="str">
        <f>'114下高三畢業考公告'!I8</f>
        <v>專業一</v>
      </c>
      <c r="E36" s="27" t="s">
        <v>44</v>
      </c>
      <c r="F36" s="22" t="e">
        <f t="array" ref="F36">VLOOKUP(C36&amp;D36,IF({1,0},任課老師!A$2:A$999&amp;任課老師!B$2:B$999,任課老師!E$2:E$999),2,0)</f>
        <v>#N/A</v>
      </c>
      <c r="G36" s="23" t="str">
        <f>IF(A36&lt;71,考試資訊!B$2,考試資訊!B$3)</f>
        <v>4月29日</v>
      </c>
      <c r="H36" s="14" t="s">
        <v>246</v>
      </c>
      <c r="I36" s="14">
        <f t="shared" si="0"/>
        <v>4</v>
      </c>
      <c r="J36" s="14" t="s">
        <v>247</v>
      </c>
      <c r="K36" s="24" t="s">
        <v>38</v>
      </c>
      <c r="L36" s="25" t="e">
        <f>VLOOKUP(C36&amp;G36&amp;I36,IF({1,0},監考老師!A$2:A$4000&amp;監考老師!B$2:B$4000&amp;監考老師!C$2:C$4000,監考老師!F$2:F$4000),2,0)</f>
        <v>#N/A</v>
      </c>
      <c r="M36" s="21" t="s">
        <v>39</v>
      </c>
      <c r="O36" s="21" t="s">
        <v>40</v>
      </c>
      <c r="Q36" s="27" t="s">
        <v>37</v>
      </c>
    </row>
    <row r="37" spans="1:17" ht="139.35" customHeight="1" x14ac:dyDescent="0.25">
      <c r="A37" s="81">
        <v>36</v>
      </c>
      <c r="B37" s="21" t="str">
        <f>考試資訊!$A$2</f>
        <v>114下高三畢業考</v>
      </c>
      <c r="C37" s="13" t="s">
        <v>20</v>
      </c>
      <c r="D37" s="82" t="str">
        <f>'114下高三畢業考公告'!I9</f>
        <v>專業一</v>
      </c>
      <c r="E37" s="27" t="s">
        <v>44</v>
      </c>
      <c r="F37" s="22" t="e">
        <f t="array" ref="F37">VLOOKUP(C37&amp;D37,IF({1,0},任課老師!A$2:A$999&amp;任課老師!B$2:B$999,任課老師!E$2:E$999),2,0)</f>
        <v>#N/A</v>
      </c>
      <c r="G37" s="23" t="str">
        <f>IF(A37&lt;71,考試資訊!B$2,考試資訊!B$3)</f>
        <v>4月29日</v>
      </c>
      <c r="H37" s="14" t="s">
        <v>246</v>
      </c>
      <c r="I37" s="14">
        <f t="shared" si="0"/>
        <v>4</v>
      </c>
      <c r="J37" s="14" t="s">
        <v>247</v>
      </c>
      <c r="K37" s="24" t="s">
        <v>38</v>
      </c>
      <c r="L37" s="25" t="str">
        <f t="array" ref="L37">VLOOKUP(C37&amp;G37&amp;I37,IF({1,0},監考老師!A$2:A$4000&amp;監考老師!B$2:B$4000&amp;監考老師!C$2:C$4000,監考老師!F$2:F$4000),2,0)</f>
        <v>莫建勳何家誠</v>
      </c>
      <c r="M37" s="21" t="s">
        <v>39</v>
      </c>
      <c r="O37" s="21" t="s">
        <v>40</v>
      </c>
      <c r="Q37" s="27" t="s">
        <v>37</v>
      </c>
    </row>
    <row r="38" spans="1:17" ht="139.35" customHeight="1" x14ac:dyDescent="0.25">
      <c r="A38" s="81">
        <v>37</v>
      </c>
      <c r="B38" s="21" t="str">
        <f>考試資訊!$A$2</f>
        <v>114下高三畢業考</v>
      </c>
      <c r="C38" s="13" t="s">
        <v>21</v>
      </c>
      <c r="D38" s="82">
        <f>'114下高三畢業考公告'!I10</f>
        <v>0</v>
      </c>
      <c r="E38" s="27" t="s">
        <v>44</v>
      </c>
      <c r="F38" s="22" t="e">
        <f t="array" ref="F38">VLOOKUP(C38&amp;D38,IF({1,0},任課老師!A$2:A$999&amp;任課老師!B$2:B$999,任課老師!E$2:E$999),2,0)</f>
        <v>#N/A</v>
      </c>
      <c r="G38" s="23" t="str">
        <f>IF(A38&lt;71,考試資訊!B$2,考試資訊!B$3)</f>
        <v>4月29日</v>
      </c>
      <c r="H38" s="14" t="s">
        <v>246</v>
      </c>
      <c r="I38" s="14">
        <f t="shared" si="0"/>
        <v>4</v>
      </c>
      <c r="J38" s="14" t="s">
        <v>247</v>
      </c>
      <c r="K38" s="24" t="s">
        <v>38</v>
      </c>
      <c r="L38" s="25" t="str">
        <f t="array" ref="L38">VLOOKUP(C38&amp;G38&amp;I38,IF({1,0},監考老師!A$2:A$4000&amp;監考老師!B$2:B$4000&amp;監考老師!C$2:C$4000,監考老師!F$2:F$4000),2,0)</f>
        <v>羅正斌傅傳仁邱光良</v>
      </c>
      <c r="M38" s="21" t="s">
        <v>39</v>
      </c>
      <c r="O38" s="21" t="s">
        <v>40</v>
      </c>
      <c r="Q38" s="27" t="s">
        <v>37</v>
      </c>
    </row>
    <row r="39" spans="1:17" ht="139.35" customHeight="1" x14ac:dyDescent="0.25">
      <c r="A39" s="81">
        <v>38</v>
      </c>
      <c r="B39" s="21" t="str">
        <f>考試資訊!$A$2</f>
        <v>114下高三畢業考</v>
      </c>
      <c r="C39" s="13" t="s">
        <v>22</v>
      </c>
      <c r="D39" s="107">
        <f>'114下高三畢業考公告'!I11</f>
        <v>0</v>
      </c>
      <c r="E39" s="27" t="s">
        <v>44</v>
      </c>
      <c r="F39" s="22" t="e">
        <f t="array" ref="F39">VLOOKUP(C39&amp;D39,IF({1,0},任課老師!A$2:A$999&amp;任課老師!B$2:B$999,任課老師!E$2:E$999),2,0)</f>
        <v>#N/A</v>
      </c>
      <c r="G39" s="23" t="str">
        <f>IF(A39&lt;71,考試資訊!B$2,考試資訊!B$3)</f>
        <v>4月29日</v>
      </c>
      <c r="H39" s="14" t="s">
        <v>246</v>
      </c>
      <c r="I39" s="14">
        <f t="shared" si="0"/>
        <v>4</v>
      </c>
      <c r="J39" s="14" t="s">
        <v>247</v>
      </c>
      <c r="K39" s="24" t="s">
        <v>38</v>
      </c>
      <c r="L39" s="25" t="str">
        <f t="array" ref="L39">VLOOKUP(C39&amp;G39&amp;I39,IF({1,0},監考老師!A$2:A$4000&amp;監考老師!B$2:B$4000&amp;監考老師!C$2:C$4000,監考老師!F$2:F$4000),2,0)</f>
        <v>羅正斌傅傳仁邱光良</v>
      </c>
      <c r="M39" s="21" t="s">
        <v>39</v>
      </c>
      <c r="O39" s="21" t="s">
        <v>40</v>
      </c>
      <c r="Q39" s="27" t="s">
        <v>37</v>
      </c>
    </row>
    <row r="40" spans="1:17" ht="139.35" customHeight="1" x14ac:dyDescent="0.25">
      <c r="A40" s="81">
        <v>39</v>
      </c>
      <c r="B40" s="21" t="str">
        <f>考試資訊!$A$2</f>
        <v>114下高三畢業考</v>
      </c>
      <c r="C40" s="13" t="s">
        <v>147</v>
      </c>
      <c r="D40" s="107">
        <f>'114下高三畢業考公告'!I12</f>
        <v>0</v>
      </c>
      <c r="E40" s="27" t="s">
        <v>44</v>
      </c>
      <c r="F40" s="22" t="e">
        <f t="array" ref="F40">VLOOKUP(C40&amp;D40,IF({1,0},任課老師!A$2:A$999&amp;任課老師!B$2:B$999,任課老師!E$2:E$999),2,0)</f>
        <v>#N/A</v>
      </c>
      <c r="G40" s="23" t="str">
        <f>IF(A40&lt;71,考試資訊!B$2,考試資訊!B$3)</f>
        <v>4月29日</v>
      </c>
      <c r="H40" s="14" t="s">
        <v>246</v>
      </c>
      <c r="I40" s="14">
        <f t="shared" si="0"/>
        <v>4</v>
      </c>
      <c r="J40" s="14" t="s">
        <v>247</v>
      </c>
      <c r="K40" s="24" t="s">
        <v>38</v>
      </c>
      <c r="L40" s="25" t="e">
        <f t="array" ref="L40">VLOOKUP(C40&amp;G40&amp;I40,IF({1,0},監考老師!A$2:A$4000&amp;監考老師!B$2:B$4000&amp;監考老師!C$2:C$4000,監考老師!F$2:F$4000),2,0)</f>
        <v>#N/A</v>
      </c>
      <c r="M40" s="21" t="s">
        <v>39</v>
      </c>
      <c r="O40" s="21" t="s">
        <v>40</v>
      </c>
      <c r="Q40" s="27" t="s">
        <v>37</v>
      </c>
    </row>
    <row r="41" spans="1:17" ht="139.35" customHeight="1" x14ac:dyDescent="0.25">
      <c r="A41" s="81">
        <v>40</v>
      </c>
      <c r="B41" s="21" t="str">
        <f>考試資訊!$A$2</f>
        <v>114下高三畢業考</v>
      </c>
      <c r="C41" s="13" t="s">
        <v>153</v>
      </c>
      <c r="D41" s="82" t="str">
        <f>'114下高三畢業考公告'!I13</f>
        <v>烘焙加工實作</v>
      </c>
      <c r="E41" s="27" t="s">
        <v>44</v>
      </c>
      <c r="F41" s="22" t="str">
        <f t="array" ref="F41">VLOOKUP(C41&amp;D41,IF({1,0},任課老師!A$2:A$999&amp;任課老師!B$2:B$999,任課老師!E$2:E$999),2,0)</f>
        <v>張淑芬</v>
      </c>
      <c r="G41" s="23" t="str">
        <f>IF(A41&lt;71,考試資訊!B$2,考試資訊!B$3)</f>
        <v>4月29日</v>
      </c>
      <c r="H41" s="14" t="s">
        <v>246</v>
      </c>
      <c r="I41" s="14">
        <f t="shared" si="0"/>
        <v>4</v>
      </c>
      <c r="J41" s="14" t="s">
        <v>247</v>
      </c>
      <c r="K41" s="24" t="s">
        <v>38</v>
      </c>
      <c r="L41" s="25" t="str">
        <f t="array" ref="L41">VLOOKUP(C41&amp;G41&amp;I41,IF({1,0},監考老師!A$2:A$4000&amp;監考老師!B$2:B$4000&amp;監考老師!C$2:C$4000,監考老師!F$2:F$4000),2,0)</f>
        <v>張淑芬</v>
      </c>
      <c r="M41" s="21" t="s">
        <v>39</v>
      </c>
      <c r="O41" s="21" t="s">
        <v>40</v>
      </c>
      <c r="Q41" s="27" t="s">
        <v>37</v>
      </c>
    </row>
    <row r="42" spans="1:17" ht="139.35" customHeight="1" x14ac:dyDescent="0.25">
      <c r="A42" s="81">
        <v>41</v>
      </c>
      <c r="B42" s="21" t="str">
        <f>考試資訊!$A$2</f>
        <v>114下高三畢業考</v>
      </c>
      <c r="C42" s="13" t="s">
        <v>15</v>
      </c>
      <c r="D42" s="107">
        <f>'114下高三畢業考公告'!K4</f>
        <v>0</v>
      </c>
      <c r="E42" s="27" t="s">
        <v>44</v>
      </c>
      <c r="F42" s="22" t="e">
        <f t="array" ref="F42">VLOOKUP(C42&amp;D42,IF({1,0},任課老師!A$2:A$999&amp;任課老師!B$2:B$999,任課老師!E$2:E$999),2,0)</f>
        <v>#N/A</v>
      </c>
      <c r="G42" s="23" t="str">
        <f>IF(A42&lt;71,考試資訊!B$2,考試資訊!B$3)</f>
        <v>4月29日</v>
      </c>
      <c r="H42" s="14" t="s">
        <v>246</v>
      </c>
      <c r="I42" s="14">
        <f t="shared" si="0"/>
        <v>5</v>
      </c>
      <c r="J42" s="14" t="s">
        <v>247</v>
      </c>
      <c r="K42" s="24" t="s">
        <v>38</v>
      </c>
      <c r="L42" s="25" t="str">
        <f t="array" ref="L42">VLOOKUP(C42&amp;G42&amp;I42,IF({1,0},監考老師!A$2:A$4000&amp;監考老師!B$2:B$4000&amp;監考老師!C$2:C$4000,監考老師!F$2:F$4000),2,0)</f>
        <v>張哲維</v>
      </c>
      <c r="M42" s="21" t="s">
        <v>39</v>
      </c>
      <c r="O42" s="21" t="s">
        <v>40</v>
      </c>
      <c r="Q42" s="27" t="s">
        <v>37</v>
      </c>
    </row>
    <row r="43" spans="1:17" ht="139.35" customHeight="1" x14ac:dyDescent="0.25">
      <c r="A43" s="81">
        <v>42</v>
      </c>
      <c r="B43" s="21" t="str">
        <f>考試資訊!$A$2</f>
        <v>114下高三畢業考</v>
      </c>
      <c r="C43" s="13" t="s">
        <v>16</v>
      </c>
      <c r="D43" s="107">
        <f>'114下高三畢業考公告'!K5</f>
        <v>0</v>
      </c>
      <c r="E43" s="27" t="s">
        <v>44</v>
      </c>
      <c r="F43" s="22" t="e">
        <f t="array" ref="F43">VLOOKUP(C43&amp;D43,IF({1,0},任課老師!A$2:A$999&amp;任課老師!B$2:B$999,任課老師!E$2:E$999),2,0)</f>
        <v>#N/A</v>
      </c>
      <c r="G43" s="23" t="str">
        <f>IF(A43&lt;71,考試資訊!B$2,考試資訊!B$3)</f>
        <v>4月29日</v>
      </c>
      <c r="H43" s="14" t="s">
        <v>246</v>
      </c>
      <c r="I43" s="14">
        <f t="shared" si="0"/>
        <v>5</v>
      </c>
      <c r="J43" s="14" t="s">
        <v>247</v>
      </c>
      <c r="K43" s="24" t="s">
        <v>38</v>
      </c>
      <c r="L43" s="25" t="str">
        <f t="array" ref="L43">VLOOKUP(C43&amp;G43&amp;I43,IF({1,0},監考老師!A$2:A$4000&amp;監考老師!B$2:B$4000&amp;監考老師!C$2:C$4000,監考老師!F$2:F$4000),2,0)</f>
        <v>張惠棻</v>
      </c>
      <c r="M43" s="21" t="s">
        <v>39</v>
      </c>
      <c r="O43" s="21" t="s">
        <v>40</v>
      </c>
      <c r="Q43" s="27" t="s">
        <v>37</v>
      </c>
    </row>
    <row r="44" spans="1:17" ht="139.35" customHeight="1" x14ac:dyDescent="0.25">
      <c r="A44" s="81">
        <v>43</v>
      </c>
      <c r="B44" s="21" t="str">
        <f>考試資訊!$A$2</f>
        <v>114下高三畢業考</v>
      </c>
      <c r="C44" s="13" t="s">
        <v>17</v>
      </c>
      <c r="D44" s="107">
        <f>'114下高三畢業考公告'!K6</f>
        <v>0</v>
      </c>
      <c r="E44" s="27" t="s">
        <v>44</v>
      </c>
      <c r="F44" s="22" t="e">
        <f t="array" ref="F44">VLOOKUP(C44&amp;D44,IF({1,0},任課老師!A$2:A$999&amp;任課老師!B$2:B$999,任課老師!E$2:E$999),2,0)</f>
        <v>#N/A</v>
      </c>
      <c r="G44" s="23" t="str">
        <f>IF(A44&lt;71,考試資訊!B$2,考試資訊!B$3)</f>
        <v>4月29日</v>
      </c>
      <c r="H44" s="14" t="s">
        <v>246</v>
      </c>
      <c r="I44" s="14">
        <f t="shared" si="0"/>
        <v>5</v>
      </c>
      <c r="J44" s="14" t="s">
        <v>247</v>
      </c>
      <c r="K44" s="24" t="s">
        <v>38</v>
      </c>
      <c r="L44" s="25" t="str">
        <f t="array" ref="L44">VLOOKUP(C44&amp;G44&amp;I44,IF({1,0},監考老師!A$2:A$4000&amp;監考老師!B$2:B$4000&amp;監考老師!C$2:C$4000,監考老師!F$2:F$4000),2,0)</f>
        <v>黃怡萍</v>
      </c>
      <c r="M44" s="21" t="s">
        <v>39</v>
      </c>
      <c r="O44" s="21" t="s">
        <v>40</v>
      </c>
      <c r="Q44" s="27" t="s">
        <v>37</v>
      </c>
    </row>
    <row r="45" spans="1:17" ht="139.35" customHeight="1" x14ac:dyDescent="0.25">
      <c r="A45" s="81">
        <v>44</v>
      </c>
      <c r="B45" s="21" t="str">
        <f>考試資訊!$A$2</f>
        <v>114下高三畢業考</v>
      </c>
      <c r="C45" s="13" t="s">
        <v>18</v>
      </c>
      <c r="D45" s="107">
        <f>'114下高三畢業考公告'!K7</f>
        <v>0</v>
      </c>
      <c r="E45" s="27" t="s">
        <v>44</v>
      </c>
      <c r="F45" s="22" t="e">
        <f t="array" ref="F45">VLOOKUP(C45&amp;D45,IF({1,0},任課老師!A$2:A$999&amp;任課老師!B$2:B$999,任課老師!E$2:E$999),2,0)</f>
        <v>#N/A</v>
      </c>
      <c r="G45" s="23" t="str">
        <f>IF(A45&lt;71,考試資訊!B$2,考試資訊!B$3)</f>
        <v>4月29日</v>
      </c>
      <c r="H45" s="14" t="s">
        <v>246</v>
      </c>
      <c r="I45" s="14">
        <f t="shared" si="0"/>
        <v>5</v>
      </c>
      <c r="J45" s="14" t="s">
        <v>247</v>
      </c>
      <c r="K45" s="24" t="s">
        <v>38</v>
      </c>
      <c r="L45" s="25" t="str">
        <f t="array" ref="L45">VLOOKUP(C45&amp;G45&amp;I45,IF({1,0},監考老師!A$2:A$4000&amp;監考老師!B$2:B$4000&amp;監考老師!C$2:C$4000,監考老師!F$2:F$4000),2,0)</f>
        <v>江其龍</v>
      </c>
      <c r="M45" s="21" t="s">
        <v>39</v>
      </c>
      <c r="O45" s="21" t="s">
        <v>40</v>
      </c>
      <c r="Q45" s="27" t="s">
        <v>37</v>
      </c>
    </row>
    <row r="46" spans="1:17" ht="139.35" customHeight="1" x14ac:dyDescent="0.25">
      <c r="A46" s="81">
        <v>45</v>
      </c>
      <c r="B46" s="21" t="str">
        <f>考試資訊!$A$2</f>
        <v>114下高三畢業考</v>
      </c>
      <c r="C46" s="13" t="s">
        <v>19</v>
      </c>
      <c r="D46" s="107">
        <f>'114下高三畢業考公告'!K8</f>
        <v>0</v>
      </c>
      <c r="E46" s="27" t="s">
        <v>44</v>
      </c>
      <c r="F46" s="22" t="e">
        <f t="array" ref="F46">VLOOKUP(C46&amp;D46,IF({1,0},任課老師!A$2:A$999&amp;任課老師!B$2:B$999,任課老師!E$2:E$999),2,0)</f>
        <v>#N/A</v>
      </c>
      <c r="G46" s="23" t="str">
        <f>IF(A46&lt;71,考試資訊!B$2,考試資訊!B$3)</f>
        <v>4月29日</v>
      </c>
      <c r="H46" s="14" t="s">
        <v>246</v>
      </c>
      <c r="I46" s="14">
        <f t="shared" si="0"/>
        <v>5</v>
      </c>
      <c r="J46" s="14" t="s">
        <v>247</v>
      </c>
      <c r="K46" s="24" t="s">
        <v>38</v>
      </c>
      <c r="L46" s="25" t="str">
        <f t="array" ref="L46">VLOOKUP(C46&amp;G46&amp;I46,IF({1,0},監考老師!A$2:A$4000&amp;監考老師!B$2:B$4000&amp;監考老師!C$2:C$4000,監考老師!F$2:F$4000),2,0)</f>
        <v/>
      </c>
      <c r="M46" s="21" t="s">
        <v>39</v>
      </c>
      <c r="O46" s="21" t="s">
        <v>40</v>
      </c>
      <c r="Q46" s="27" t="s">
        <v>37</v>
      </c>
    </row>
    <row r="47" spans="1:17" ht="139.35" customHeight="1" x14ac:dyDescent="0.25">
      <c r="A47" s="81">
        <v>46</v>
      </c>
      <c r="B47" s="21" t="str">
        <f>考試資訊!$A$2</f>
        <v>114下高三畢業考</v>
      </c>
      <c r="C47" s="13" t="s">
        <v>20</v>
      </c>
      <c r="D47" s="107">
        <f>'114下高三畢業考公告'!K9</f>
        <v>0</v>
      </c>
      <c r="E47" s="27" t="s">
        <v>44</v>
      </c>
      <c r="F47" s="22" t="e">
        <f t="array" ref="F47">VLOOKUP(C47&amp;D47,IF({1,0},任課老師!A$2:A$999&amp;任課老師!B$2:B$999,任課老師!E$2:E$999),2,0)</f>
        <v>#N/A</v>
      </c>
      <c r="G47" s="23" t="str">
        <f>IF(A47&lt;71,考試資訊!B$2,考試資訊!B$3)</f>
        <v>4月29日</v>
      </c>
      <c r="H47" s="14" t="s">
        <v>246</v>
      </c>
      <c r="I47" s="14">
        <f t="shared" si="0"/>
        <v>5</v>
      </c>
      <c r="J47" s="14" t="s">
        <v>247</v>
      </c>
      <c r="K47" s="24" t="s">
        <v>38</v>
      </c>
      <c r="L47" s="25" t="str">
        <f t="array" ref="L47">VLOOKUP(C47&amp;G47&amp;I47,IF({1,0},監考老師!A$2:A$4000&amp;監考老師!B$2:B$4000&amp;監考老師!C$2:C$4000,監考老師!F$2:F$4000),2,0)</f>
        <v>莫建勳何家誠</v>
      </c>
      <c r="M47" s="21" t="s">
        <v>39</v>
      </c>
      <c r="O47" s="21" t="s">
        <v>40</v>
      </c>
      <c r="Q47" s="27" t="s">
        <v>37</v>
      </c>
    </row>
    <row r="48" spans="1:17" ht="139.35" customHeight="1" x14ac:dyDescent="0.25">
      <c r="A48" s="81">
        <v>47</v>
      </c>
      <c r="B48" s="21" t="str">
        <f>考試資訊!$A$2</f>
        <v>114下高三畢業考</v>
      </c>
      <c r="C48" s="13" t="s">
        <v>21</v>
      </c>
      <c r="D48" s="82">
        <f>'114下高三畢業考公告'!K10</f>
        <v>0</v>
      </c>
      <c r="E48" s="27" t="s">
        <v>44</v>
      </c>
      <c r="F48" s="22" t="e">
        <f t="array" ref="F48">VLOOKUP(C48&amp;D48,IF({1,0},任課老師!A$2:A$999&amp;任課老師!B$2:B$999,任課老師!E$2:E$999),2,0)</f>
        <v>#N/A</v>
      </c>
      <c r="G48" s="23" t="str">
        <f>IF(A48&lt;71,考試資訊!B$2,考試資訊!B$3)</f>
        <v>4月29日</v>
      </c>
      <c r="H48" s="14" t="s">
        <v>246</v>
      </c>
      <c r="I48" s="14">
        <f t="shared" si="0"/>
        <v>5</v>
      </c>
      <c r="J48" s="14" t="s">
        <v>247</v>
      </c>
      <c r="K48" s="24" t="s">
        <v>38</v>
      </c>
      <c r="L48" s="25" t="str">
        <f t="array" ref="L48">VLOOKUP(C48&amp;G48&amp;I48,IF({1,0},監考老師!A$2:A$4000&amp;監考老師!B$2:B$4000&amp;監考老師!C$2:C$4000,監考老師!F$2:F$4000),2,0)</f>
        <v>謝王杰</v>
      </c>
      <c r="M48" s="21" t="s">
        <v>39</v>
      </c>
      <c r="O48" s="21" t="s">
        <v>40</v>
      </c>
      <c r="Q48" s="27" t="s">
        <v>37</v>
      </c>
    </row>
    <row r="49" spans="1:17" ht="139.35" customHeight="1" x14ac:dyDescent="0.25">
      <c r="A49" s="81">
        <v>48</v>
      </c>
      <c r="B49" s="21" t="str">
        <f>考試資訊!$A$2</f>
        <v>114下高三畢業考</v>
      </c>
      <c r="C49" s="13" t="s">
        <v>22</v>
      </c>
      <c r="D49" s="82">
        <f>'114下高三畢業考公告'!K11</f>
        <v>0</v>
      </c>
      <c r="E49" s="27" t="s">
        <v>44</v>
      </c>
      <c r="F49" s="22" t="e">
        <f t="array" ref="F49">VLOOKUP(C49&amp;D49,IF({1,0},任課老師!A$2:A$999&amp;任課老師!B$2:B$999,任課老師!E$2:E$999),2,0)</f>
        <v>#N/A</v>
      </c>
      <c r="G49" s="23" t="str">
        <f>IF(A49&lt;71,考試資訊!B$2,考試資訊!B$3)</f>
        <v>4月29日</v>
      </c>
      <c r="H49" s="14" t="s">
        <v>246</v>
      </c>
      <c r="I49" s="14">
        <f t="shared" si="0"/>
        <v>5</v>
      </c>
      <c r="J49" s="14" t="s">
        <v>247</v>
      </c>
      <c r="K49" s="24" t="s">
        <v>38</v>
      </c>
      <c r="L49" s="25" t="str">
        <f t="array" ref="L49">VLOOKUP(C49&amp;G49&amp;I49,IF({1,0},監考老師!A$2:A$4000&amp;監考老師!B$2:B$4000&amp;監考老師!C$2:C$4000,監考老師!F$2:F$4000),2,0)</f>
        <v>邱昀儀</v>
      </c>
      <c r="M49" s="21" t="s">
        <v>39</v>
      </c>
      <c r="O49" s="21" t="s">
        <v>40</v>
      </c>
      <c r="Q49" s="27" t="s">
        <v>37</v>
      </c>
    </row>
    <row r="50" spans="1:17" ht="139.35" customHeight="1" x14ac:dyDescent="0.25">
      <c r="A50" s="81">
        <v>49</v>
      </c>
      <c r="B50" s="21" t="str">
        <f>考試資訊!$A$2</f>
        <v>114下高三畢業考</v>
      </c>
      <c r="C50" s="13" t="s">
        <v>147</v>
      </c>
      <c r="D50" s="82">
        <f>'114下高三畢業考公告'!K12</f>
        <v>0</v>
      </c>
      <c r="E50" s="27" t="s">
        <v>44</v>
      </c>
      <c r="F50" s="22" t="e">
        <f t="array" ref="F50">VLOOKUP(C50&amp;D50,IF({1,0},任課老師!A$2:A$999&amp;任課老師!B$2:B$999,任課老師!E$2:E$999),2,0)</f>
        <v>#N/A</v>
      </c>
      <c r="G50" s="23" t="str">
        <f>IF(A50&lt;71,考試資訊!B$2,考試資訊!B$3)</f>
        <v>4月29日</v>
      </c>
      <c r="H50" s="14" t="s">
        <v>246</v>
      </c>
      <c r="I50" s="14">
        <f t="shared" si="0"/>
        <v>5</v>
      </c>
      <c r="J50" s="14" t="s">
        <v>247</v>
      </c>
      <c r="K50" s="24" t="s">
        <v>38</v>
      </c>
      <c r="L50" s="25" t="e">
        <f t="array" ref="L50">VLOOKUP(C50&amp;G50&amp;I50,IF({1,0},監考老師!A$2:A$4000&amp;監考老師!B$2:B$4000&amp;監考老師!C$2:C$4000,監考老師!F$2:F$4000),2,0)</f>
        <v>#N/A</v>
      </c>
      <c r="M50" s="21" t="s">
        <v>39</v>
      </c>
      <c r="O50" s="21" t="s">
        <v>40</v>
      </c>
      <c r="Q50" s="27" t="s">
        <v>37</v>
      </c>
    </row>
    <row r="51" spans="1:17" ht="139.35" customHeight="1" x14ac:dyDescent="0.25">
      <c r="A51" s="81">
        <v>50</v>
      </c>
      <c r="B51" s="21" t="str">
        <f>考試資訊!$A$2</f>
        <v>114下高三畢業考</v>
      </c>
      <c r="C51" s="13" t="s">
        <v>153</v>
      </c>
      <c r="D51" s="107">
        <f>'114下高三畢業考公告'!K13</f>
        <v>0</v>
      </c>
      <c r="E51" s="27" t="s">
        <v>44</v>
      </c>
      <c r="F51" s="22" t="e">
        <f t="array" ref="F51">VLOOKUP(C51&amp;D51,IF({1,0},任課老師!A$2:A$999&amp;任課老師!B$2:B$999,任課老師!E$2:E$999),2,0)</f>
        <v>#N/A</v>
      </c>
      <c r="G51" s="23" t="str">
        <f>IF(A51&lt;71,考試資訊!B$2,考試資訊!B$3)</f>
        <v>4月29日</v>
      </c>
      <c r="H51" s="14" t="s">
        <v>246</v>
      </c>
      <c r="I51" s="14">
        <f t="shared" si="0"/>
        <v>5</v>
      </c>
      <c r="J51" s="14" t="s">
        <v>247</v>
      </c>
      <c r="K51" s="24" t="s">
        <v>38</v>
      </c>
      <c r="L51" s="25" t="str">
        <f t="array" ref="L51">VLOOKUP(C51&amp;G51&amp;I51,IF({1,0},監考老師!A$2:A$4000&amp;監考老師!B$2:B$4000&amp;監考老師!C$2:C$4000,監考老師!F$2:F$4000),2,0)</f>
        <v>張淑芬</v>
      </c>
      <c r="M51" s="21" t="s">
        <v>39</v>
      </c>
      <c r="O51" s="21" t="s">
        <v>40</v>
      </c>
      <c r="Q51" s="27" t="s">
        <v>37</v>
      </c>
    </row>
    <row r="52" spans="1:17" ht="139.35" customHeight="1" x14ac:dyDescent="0.25">
      <c r="A52" s="81">
        <v>51</v>
      </c>
      <c r="B52" s="21" t="str">
        <f>考試資訊!$A$2</f>
        <v>114下高三畢業考</v>
      </c>
      <c r="C52" s="13" t="s">
        <v>15</v>
      </c>
      <c r="D52" s="107" t="str">
        <f>'114下高三畢業考公告'!M4</f>
        <v>食品化學與分析</v>
      </c>
      <c r="E52" s="27" t="s">
        <v>44</v>
      </c>
      <c r="F52" s="22" t="str">
        <f t="array" ref="F52">VLOOKUP(C52&amp;D52,IF({1,0},任課老師!A$2:A$999&amp;任課老師!B$2:B$999,任課老師!E$2:E$999),2,0)</f>
        <v>溫俊卿</v>
      </c>
      <c r="G52" s="23" t="str">
        <f>IF(A52&lt;71,考試資訊!B$2,考試資訊!B$3)</f>
        <v>4月29日</v>
      </c>
      <c r="H52" s="14" t="s">
        <v>246</v>
      </c>
      <c r="I52" s="14">
        <f t="shared" si="0"/>
        <v>6</v>
      </c>
      <c r="J52" s="14" t="s">
        <v>247</v>
      </c>
      <c r="K52" s="24" t="s">
        <v>38</v>
      </c>
      <c r="L52" s="25" t="str">
        <f t="array" ref="L52">VLOOKUP(C52&amp;G52&amp;I52,IF({1,0},監考老師!A$2:A$4000&amp;監考老師!B$2:B$4000&amp;監考老師!C$2:C$4000,監考老師!F$2:F$4000),2,0)</f>
        <v>張惠棻溫俊卿</v>
      </c>
      <c r="M52" s="21" t="s">
        <v>39</v>
      </c>
      <c r="O52" s="21" t="s">
        <v>40</v>
      </c>
      <c r="Q52" s="27" t="s">
        <v>37</v>
      </c>
    </row>
    <row r="53" spans="1:17" ht="139.35" customHeight="1" x14ac:dyDescent="0.25">
      <c r="A53" s="81">
        <v>52</v>
      </c>
      <c r="B53" s="21" t="str">
        <f>考試資訊!$A$2</f>
        <v>114下高三畢業考</v>
      </c>
      <c r="C53" s="13" t="s">
        <v>16</v>
      </c>
      <c r="D53" s="107" t="str">
        <f>'114下高三畢業考公告'!M5</f>
        <v>食品化學與分析</v>
      </c>
      <c r="E53" s="27" t="s">
        <v>44</v>
      </c>
      <c r="F53" s="22" t="str">
        <f t="array" ref="F53">VLOOKUP(C53&amp;D53,IF({1,0},任課老師!A$2:A$999&amp;任課老師!B$2:B$999,任課老師!E$2:E$999),2,0)</f>
        <v>賴俐妏</v>
      </c>
      <c r="G53" s="23" t="str">
        <f>IF(A53&lt;71,考試資訊!B$2,考試資訊!B$3)</f>
        <v>4月29日</v>
      </c>
      <c r="H53" s="14" t="s">
        <v>246</v>
      </c>
      <c r="I53" s="14">
        <f t="shared" si="0"/>
        <v>6</v>
      </c>
      <c r="J53" s="14" t="s">
        <v>247</v>
      </c>
      <c r="K53" s="24" t="s">
        <v>38</v>
      </c>
      <c r="L53" s="25" t="str">
        <f t="array" ref="L53">VLOOKUP(C53&amp;G53&amp;I53,IF({1,0},監考老師!A$2:A$4000&amp;監考老師!B$2:B$4000&amp;監考老師!C$2:C$4000,監考老師!F$2:F$4000),2,0)</f>
        <v>陳志逸</v>
      </c>
      <c r="M53" s="21" t="s">
        <v>39</v>
      </c>
      <c r="O53" s="21" t="s">
        <v>40</v>
      </c>
      <c r="Q53" s="27" t="s">
        <v>37</v>
      </c>
    </row>
    <row r="54" spans="1:17" ht="139.35" customHeight="1" x14ac:dyDescent="0.25">
      <c r="A54" s="81">
        <v>53</v>
      </c>
      <c r="B54" s="21" t="str">
        <f>考試資訊!$A$2</f>
        <v>114下高三畢業考</v>
      </c>
      <c r="C54" s="13" t="s">
        <v>17</v>
      </c>
      <c r="D54" s="107" t="str">
        <f>'114下高三畢業考公告'!M6</f>
        <v>農業生產</v>
      </c>
      <c r="E54" s="27" t="s">
        <v>44</v>
      </c>
      <c r="F54" s="22" t="str">
        <f t="array" ref="F54">VLOOKUP(C54&amp;D54,IF({1,0},任課老師!A$2:A$999&amp;任課老師!B$2:B$999,任課老師!E$2:E$999),2,0)</f>
        <v>林慈玉</v>
      </c>
      <c r="G54" s="23" t="str">
        <f>IF(A54&lt;71,考試資訊!B$2,考試資訊!B$3)</f>
        <v>4月29日</v>
      </c>
      <c r="H54" s="14" t="s">
        <v>246</v>
      </c>
      <c r="I54" s="14">
        <f t="shared" si="0"/>
        <v>6</v>
      </c>
      <c r="J54" s="14" t="s">
        <v>247</v>
      </c>
      <c r="K54" s="24" t="s">
        <v>38</v>
      </c>
      <c r="L54" s="25" t="str">
        <f t="array" ref="L54">VLOOKUP(C54&amp;G54&amp;I54,IF({1,0},監考老師!A$2:A$4000&amp;監考老師!B$2:B$4000&amp;監考老師!C$2:C$4000,監考老師!F$2:F$4000),2,0)</f>
        <v>傅苡嫙</v>
      </c>
      <c r="M54" s="21" t="s">
        <v>39</v>
      </c>
      <c r="O54" s="21" t="s">
        <v>40</v>
      </c>
      <c r="Q54" s="27" t="s">
        <v>37</v>
      </c>
    </row>
    <row r="55" spans="1:17" ht="139.35" customHeight="1" x14ac:dyDescent="0.25">
      <c r="A55" s="81">
        <v>54</v>
      </c>
      <c r="B55" s="21" t="str">
        <f>考試資訊!$A$2</f>
        <v>114下高三畢業考</v>
      </c>
      <c r="C55" s="13" t="s">
        <v>18</v>
      </c>
      <c r="D55" s="82" t="str">
        <f>'114下高三畢業考公告'!M7</f>
        <v>材料認識與應用/色彩與設計</v>
      </c>
      <c r="E55" s="27" t="s">
        <v>44</v>
      </c>
      <c r="F55" s="22" t="str">
        <f t="array" ref="F55">VLOOKUP(C55&amp;D55,IF({1,0},任課老師!A$2:A$999&amp;任課老師!B$2:B$999,任課老師!E$2:E$999),2,0)</f>
        <v>郭仲肯蔡美玲</v>
      </c>
      <c r="G55" s="23" t="str">
        <f>IF(A55&lt;71,考試資訊!B$2,考試資訊!B$3)</f>
        <v>4月29日</v>
      </c>
      <c r="H55" s="14" t="s">
        <v>246</v>
      </c>
      <c r="I55" s="14">
        <f t="shared" si="0"/>
        <v>6</v>
      </c>
      <c r="J55" s="14" t="s">
        <v>247</v>
      </c>
      <c r="K55" s="24" t="s">
        <v>38</v>
      </c>
      <c r="L55" s="25" t="str">
        <f t="array" ref="L55">VLOOKUP(C55&amp;G55&amp;I55,IF({1,0},監考老師!A$2:A$4000&amp;監考老師!B$2:B$4000&amp;監考老師!C$2:C$4000,監考老師!F$2:F$4000),2,0)</f>
        <v>邱昀儀</v>
      </c>
      <c r="M55" s="21" t="s">
        <v>39</v>
      </c>
      <c r="O55" s="21" t="s">
        <v>40</v>
      </c>
      <c r="Q55" s="27" t="s">
        <v>37</v>
      </c>
    </row>
    <row r="56" spans="1:17" ht="139.35" customHeight="1" x14ac:dyDescent="0.25">
      <c r="A56" s="81">
        <v>55</v>
      </c>
      <c r="B56" s="21" t="str">
        <f>考試資訊!$A$2</f>
        <v>114下高三畢業考</v>
      </c>
      <c r="C56" s="13" t="s">
        <v>19</v>
      </c>
      <c r="D56" s="107" t="str">
        <f>'114下高三畢業考公告'!M8</f>
        <v>專業二</v>
      </c>
      <c r="E56" s="27" t="s">
        <v>44</v>
      </c>
      <c r="F56" s="22" t="e">
        <f t="array" ref="F56">VLOOKUP(C56&amp;D56,IF({1,0},任課老師!A$2:A$999&amp;任課老師!B$2:B$999,任課老師!E$2:E$999),2,0)</f>
        <v>#N/A</v>
      </c>
      <c r="G56" s="23" t="str">
        <f>IF(A56&lt;71,考試資訊!B$2,考試資訊!B$3)</f>
        <v>4月29日</v>
      </c>
      <c r="H56" s="14" t="s">
        <v>246</v>
      </c>
      <c r="I56" s="14">
        <f t="shared" si="0"/>
        <v>6</v>
      </c>
      <c r="J56" s="14" t="s">
        <v>247</v>
      </c>
      <c r="K56" s="24" t="s">
        <v>38</v>
      </c>
      <c r="L56" s="25" t="str">
        <f t="array" ref="L56">VLOOKUP(C56&amp;G56&amp;I56,IF({1,0},監考老師!A$2:A$4000&amp;監考老師!B$2:B$4000&amp;監考老師!C$2:C$4000,監考老師!F$2:F$4000),2,0)</f>
        <v/>
      </c>
      <c r="M56" s="21" t="s">
        <v>39</v>
      </c>
      <c r="O56" s="21" t="s">
        <v>40</v>
      </c>
      <c r="Q56" s="27" t="s">
        <v>37</v>
      </c>
    </row>
    <row r="57" spans="1:17" ht="139.35" customHeight="1" x14ac:dyDescent="0.25">
      <c r="A57" s="81">
        <v>56</v>
      </c>
      <c r="B57" s="21" t="str">
        <f>考試資訊!$A$2</f>
        <v>114下高三畢業考</v>
      </c>
      <c r="C57" s="13" t="s">
        <v>20</v>
      </c>
      <c r="D57" s="82" t="str">
        <f>'114下高三畢業考公告'!M9</f>
        <v>專業二</v>
      </c>
      <c r="E57" s="27" t="s">
        <v>44</v>
      </c>
      <c r="F57" s="22" t="e">
        <f t="array" ref="F57">VLOOKUP(C57&amp;D57,IF({1,0},任課老師!A$2:A$999&amp;任課老師!B$2:B$999,任課老師!E$2:E$999),2,0)</f>
        <v>#N/A</v>
      </c>
      <c r="G57" s="23" t="str">
        <f>IF(A57&lt;71,考試資訊!B$2,考試資訊!B$3)</f>
        <v>4月29日</v>
      </c>
      <c r="H57" s="14" t="s">
        <v>246</v>
      </c>
      <c r="I57" s="14">
        <f t="shared" si="0"/>
        <v>6</v>
      </c>
      <c r="J57" s="14" t="s">
        <v>247</v>
      </c>
      <c r="K57" s="24" t="s">
        <v>38</v>
      </c>
      <c r="L57" s="25" t="str">
        <f t="array" ref="L57">VLOOKUP(C57&amp;G57&amp;I57,IF({1,0},監考老師!A$2:A$4000&amp;監考老師!B$2:B$4000&amp;監考老師!C$2:C$4000,監考老師!F$2:F$4000),2,0)</f>
        <v>莫建勳何家誠</v>
      </c>
      <c r="M57" s="21" t="s">
        <v>39</v>
      </c>
      <c r="O57" s="21" t="s">
        <v>40</v>
      </c>
      <c r="Q57" s="27" t="s">
        <v>37</v>
      </c>
    </row>
    <row r="58" spans="1:17" ht="139.35" customHeight="1" x14ac:dyDescent="0.25">
      <c r="A58" s="81">
        <v>57</v>
      </c>
      <c r="B58" s="21" t="str">
        <f>考試資訊!$A$2</f>
        <v>114下高三畢業考</v>
      </c>
      <c r="C58" s="13" t="s">
        <v>21</v>
      </c>
      <c r="D58" s="107" t="str">
        <f>'114下高三畢業考公告'!M10</f>
        <v>電力電子學/電機控制</v>
      </c>
      <c r="E58" s="27" t="s">
        <v>44</v>
      </c>
      <c r="F58" s="22" t="str">
        <f t="array" ref="F58">VLOOKUP(C58&amp;D58,IF({1,0},任課老師!A$2:A$999&amp;任課老師!B$2:B$999,任課老師!E$2:E$999),2,0)</f>
        <v>張文鑫鍾世英</v>
      </c>
      <c r="G58" s="23" t="str">
        <f>IF(A58&lt;71,考試資訊!B$2,考試資訊!B$3)</f>
        <v>4月29日</v>
      </c>
      <c r="H58" s="14" t="s">
        <v>246</v>
      </c>
      <c r="I58" s="14">
        <f t="shared" si="0"/>
        <v>6</v>
      </c>
      <c r="J58" s="14" t="s">
        <v>247</v>
      </c>
      <c r="K58" s="24" t="s">
        <v>38</v>
      </c>
      <c r="L58" s="25" t="str">
        <f t="array" ref="L58">VLOOKUP(C58&amp;G58&amp;I58,IF({1,0},監考老師!A$2:A$4000&amp;監考老師!B$2:B$4000&amp;監考老師!C$2:C$4000,監考老師!F$2:F$4000),2,0)</f>
        <v>黃瓊慧</v>
      </c>
      <c r="M58" s="21" t="s">
        <v>39</v>
      </c>
      <c r="O58" s="21" t="s">
        <v>40</v>
      </c>
      <c r="Q58" s="27" t="s">
        <v>37</v>
      </c>
    </row>
    <row r="59" spans="1:17" ht="139.35" customHeight="1" x14ac:dyDescent="0.25">
      <c r="A59" s="81">
        <v>58</v>
      </c>
      <c r="B59" s="21" t="str">
        <f>考試資訊!$A$2</f>
        <v>114下高三畢業考</v>
      </c>
      <c r="C59" s="13" t="s">
        <v>22</v>
      </c>
      <c r="D59" s="107" t="str">
        <f>'114下高三畢業考公告'!M11</f>
        <v>電力電子學/電機控制</v>
      </c>
      <c r="E59" s="27" t="s">
        <v>44</v>
      </c>
      <c r="F59" s="22" t="str">
        <f t="array" ref="F59">VLOOKUP(C59&amp;D59,IF({1,0},任課老師!A$2:A$999&amp;任課老師!B$2:B$999,任課老師!E$2:E$999),2,0)</f>
        <v>張文鑫鍾世英</v>
      </c>
      <c r="G59" s="23" t="str">
        <f>IF(A59&lt;71,考試資訊!B$2,考試資訊!B$3)</f>
        <v>4月29日</v>
      </c>
      <c r="H59" s="14" t="s">
        <v>246</v>
      </c>
      <c r="I59" s="14">
        <f t="shared" si="0"/>
        <v>6</v>
      </c>
      <c r="J59" s="14" t="s">
        <v>247</v>
      </c>
      <c r="K59" s="24" t="s">
        <v>38</v>
      </c>
      <c r="L59" s="25" t="str">
        <f t="array" ref="L59">VLOOKUP(C59&amp;G59&amp;I59,IF({1,0},監考老師!A$2:A$4000&amp;監考老師!B$2:B$4000&amp;監考老師!C$2:C$4000,監考老師!F$2:F$4000),2,0)</f>
        <v>謝王杰</v>
      </c>
      <c r="M59" s="21" t="s">
        <v>39</v>
      </c>
      <c r="O59" s="21" t="s">
        <v>40</v>
      </c>
      <c r="Q59" s="27" t="s">
        <v>37</v>
      </c>
    </row>
    <row r="60" spans="1:17" ht="139.35" customHeight="1" x14ac:dyDescent="0.25">
      <c r="A60" s="81">
        <v>59</v>
      </c>
      <c r="B60" s="21" t="str">
        <f>考試資訊!$A$2</f>
        <v>114下高三畢業考</v>
      </c>
      <c r="C60" s="13" t="s">
        <v>147</v>
      </c>
      <c r="D60" s="107">
        <f>'114下高三畢業考公告'!M12</f>
        <v>0</v>
      </c>
      <c r="E60" s="27" t="s">
        <v>44</v>
      </c>
      <c r="F60" s="22" t="e">
        <f t="array" ref="F60">VLOOKUP(C60&amp;D60,IF({1,0},任課老師!A$2:A$999&amp;任課老師!B$2:B$999,任課老師!E$2:E$999),2,0)</f>
        <v>#N/A</v>
      </c>
      <c r="G60" s="23" t="str">
        <f>IF(A60&lt;71,考試資訊!B$2,考試資訊!B$3)</f>
        <v>4月29日</v>
      </c>
      <c r="H60" s="14" t="s">
        <v>246</v>
      </c>
      <c r="I60" s="14">
        <f t="shared" si="0"/>
        <v>6</v>
      </c>
      <c r="J60" s="14" t="s">
        <v>247</v>
      </c>
      <c r="K60" s="24" t="s">
        <v>38</v>
      </c>
      <c r="L60" s="25" t="e">
        <f t="array" ref="L60">VLOOKUP(C60&amp;G60&amp;I60,IF({1,0},監考老師!A$2:A$4000&amp;監考老師!B$2:B$4000&amp;監考老師!C$2:C$4000,監考老師!F$2:F$4000),2,0)</f>
        <v>#N/A</v>
      </c>
      <c r="M60" s="21" t="s">
        <v>39</v>
      </c>
      <c r="O60" s="21" t="s">
        <v>40</v>
      </c>
      <c r="Q60" s="27" t="s">
        <v>37</v>
      </c>
    </row>
    <row r="61" spans="1:17" ht="139.35" customHeight="1" x14ac:dyDescent="0.25">
      <c r="A61" s="81">
        <v>60</v>
      </c>
      <c r="B61" s="21" t="str">
        <f>考試資訊!$A$2</f>
        <v>114下高三畢業考</v>
      </c>
      <c r="C61" s="13" t="s">
        <v>153</v>
      </c>
      <c r="D61" s="82" t="str">
        <f>'114下高三畢業考公告'!M13</f>
        <v>顧客服務實作</v>
      </c>
      <c r="E61" s="27" t="s">
        <v>44</v>
      </c>
      <c r="F61" s="22" t="str">
        <f t="array" ref="F61">VLOOKUP(C61&amp;D61,IF({1,0},任課老師!A$2:A$999&amp;任課老師!B$2:B$999,任課老師!E$2:E$999),2,0)</f>
        <v>胡舒華</v>
      </c>
      <c r="G61" s="23" t="str">
        <f>IF(A61&lt;71,考試資訊!B$2,考試資訊!B$3)</f>
        <v>4月29日</v>
      </c>
      <c r="H61" s="14" t="s">
        <v>246</v>
      </c>
      <c r="I61" s="14">
        <f t="shared" si="0"/>
        <v>6</v>
      </c>
      <c r="J61" s="14" t="s">
        <v>247</v>
      </c>
      <c r="K61" s="24" t="s">
        <v>38</v>
      </c>
      <c r="L61" s="25" t="str">
        <f t="array" ref="L61">VLOOKUP(C61&amp;G61&amp;I61,IF({1,0},監考老師!A$2:A$4000&amp;監考老師!B$2:B$4000&amp;監考老師!C$2:C$4000,監考老師!F$2:F$4000),2,0)</f>
        <v>張淑芬</v>
      </c>
      <c r="M61" s="21" t="s">
        <v>39</v>
      </c>
      <c r="O61" s="21" t="s">
        <v>40</v>
      </c>
      <c r="Q61" s="27" t="s">
        <v>37</v>
      </c>
    </row>
    <row r="62" spans="1:17" ht="139.35" customHeight="1" x14ac:dyDescent="0.25">
      <c r="A62" s="81">
        <v>61</v>
      </c>
      <c r="B62" s="21" t="str">
        <f>考試資訊!$A$2</f>
        <v>114下高三畢業考</v>
      </c>
      <c r="C62" s="13" t="s">
        <v>15</v>
      </c>
      <c r="D62" s="107" t="str">
        <f>'114下高三畢業考公告'!O4</f>
        <v>英語文</v>
      </c>
      <c r="E62" s="27" t="s">
        <v>44</v>
      </c>
      <c r="F62" s="22" t="str">
        <f t="array" ref="F62">VLOOKUP(C62&amp;D62,IF({1,0},任課老師!A$2:A$999&amp;任課老師!B$2:B$999,任課老師!E$2:E$999),2,0)</f>
        <v>吳美鶯</v>
      </c>
      <c r="G62" s="23" t="str">
        <f>IF(A62&lt;71,考試資訊!B$2,考試資訊!B$3)</f>
        <v>4月29日</v>
      </c>
      <c r="H62" s="14" t="s">
        <v>246</v>
      </c>
      <c r="I62" s="14">
        <f t="shared" si="0"/>
        <v>7</v>
      </c>
      <c r="J62" s="14" t="s">
        <v>247</v>
      </c>
      <c r="K62" s="24" t="s">
        <v>38</v>
      </c>
      <c r="L62" s="25" t="str">
        <f t="array" ref="L62">VLOOKUP(C62&amp;G62&amp;I62,IF({1,0},監考老師!A$2:A$4000&amp;監考老師!B$2:B$4000&amp;監考老師!C$2:C$4000,監考老師!F$2:F$4000),2,0)</f>
        <v>張惠棻溫俊卿</v>
      </c>
      <c r="M62" s="21" t="s">
        <v>39</v>
      </c>
      <c r="O62" s="21" t="s">
        <v>40</v>
      </c>
      <c r="Q62" s="27" t="s">
        <v>37</v>
      </c>
    </row>
    <row r="63" spans="1:17" ht="139.35" customHeight="1" x14ac:dyDescent="0.25">
      <c r="A63" s="81">
        <v>62</v>
      </c>
      <c r="B63" s="21" t="str">
        <f>考試資訊!$A$2</f>
        <v>114下高三畢業考</v>
      </c>
      <c r="C63" s="13" t="s">
        <v>16</v>
      </c>
      <c r="D63" s="107" t="str">
        <f>'114下高三畢業考公告'!O5</f>
        <v>英語文</v>
      </c>
      <c r="E63" s="27" t="s">
        <v>44</v>
      </c>
      <c r="F63" s="22" t="str">
        <f t="array" ref="F63">VLOOKUP(C63&amp;D63,IF({1,0},任課老師!A$2:A$999&amp;任課老師!B$2:B$999,任課老師!E$2:E$999),2,0)</f>
        <v>吳美鶯</v>
      </c>
      <c r="G63" s="23" t="str">
        <f>IF(A63&lt;71,考試資訊!B$2,考試資訊!B$3)</f>
        <v>4月29日</v>
      </c>
      <c r="H63" s="14" t="s">
        <v>246</v>
      </c>
      <c r="I63" s="14">
        <f t="shared" si="0"/>
        <v>7</v>
      </c>
      <c r="J63" s="14" t="s">
        <v>247</v>
      </c>
      <c r="K63" s="24" t="s">
        <v>38</v>
      </c>
      <c r="L63" s="25" t="str">
        <f t="array" ref="L63">VLOOKUP(C63&amp;G63&amp;I63,IF({1,0},監考老師!A$2:A$4000&amp;監考老師!B$2:B$4000&amp;監考老師!C$2:C$4000,監考老師!F$2:F$4000),2,0)</f>
        <v>陳建德</v>
      </c>
      <c r="M63" s="21" t="s">
        <v>39</v>
      </c>
      <c r="O63" s="21" t="s">
        <v>40</v>
      </c>
      <c r="Q63" s="27" t="s">
        <v>37</v>
      </c>
    </row>
    <row r="64" spans="1:17" ht="139.35" customHeight="1" x14ac:dyDescent="0.25">
      <c r="A64" s="81">
        <v>63</v>
      </c>
      <c r="B64" s="21" t="str">
        <f>考試資訊!$A$2</f>
        <v>114下高三畢業考</v>
      </c>
      <c r="C64" s="13" t="s">
        <v>17</v>
      </c>
      <c r="D64" s="107" t="str">
        <f>'114下高三畢業考公告'!O6</f>
        <v>英語文</v>
      </c>
      <c r="E64" s="27" t="s">
        <v>44</v>
      </c>
      <c r="F64" s="22" t="str">
        <f t="array" ref="F64">VLOOKUP(C64&amp;D64,IF({1,0},任課老師!A$2:A$999&amp;任課老師!B$2:B$999,任課老師!E$2:E$999),2,0)</f>
        <v>吳美鶯</v>
      </c>
      <c r="G64" s="23" t="str">
        <f>IF(A64&lt;71,考試資訊!B$2,考試資訊!B$3)</f>
        <v>4月29日</v>
      </c>
      <c r="H64" s="14" t="s">
        <v>246</v>
      </c>
      <c r="I64" s="14">
        <f t="shared" si="0"/>
        <v>7</v>
      </c>
      <c r="J64" s="14" t="s">
        <v>247</v>
      </c>
      <c r="K64" s="24" t="s">
        <v>38</v>
      </c>
      <c r="L64" s="25" t="str">
        <f t="array" ref="L64">VLOOKUP(C64&amp;G64&amp;I64,IF({1,0},監考老師!A$2:A$4000&amp;監考老師!B$2:B$4000&amp;監考老師!C$2:C$4000,監考老師!F$2:F$4000),2,0)</f>
        <v>吳美鶯</v>
      </c>
      <c r="M64" s="21" t="s">
        <v>39</v>
      </c>
      <c r="O64" s="21" t="s">
        <v>40</v>
      </c>
      <c r="Q64" s="27" t="s">
        <v>37</v>
      </c>
    </row>
    <row r="65" spans="1:17" ht="139.35" customHeight="1" x14ac:dyDescent="0.25">
      <c r="A65" s="81">
        <v>64</v>
      </c>
      <c r="B65" s="21" t="str">
        <f>考試資訊!$A$2</f>
        <v>114下高三畢業考</v>
      </c>
      <c r="C65" s="13" t="s">
        <v>18</v>
      </c>
      <c r="D65" s="107" t="str">
        <f>'114下高三畢業考公告'!O7</f>
        <v>英語文</v>
      </c>
      <c r="E65" s="27" t="s">
        <v>44</v>
      </c>
      <c r="F65" s="22" t="str">
        <f t="array" ref="F65">VLOOKUP(C65&amp;D65,IF({1,0},任課老師!A$2:A$999&amp;任課老師!B$2:B$999,任課老師!E$2:E$999),2,0)</f>
        <v>邱昀儀</v>
      </c>
      <c r="G65" s="23" t="str">
        <f>IF(A65&lt;71,考試資訊!B$2,考試資訊!B$3)</f>
        <v>4月29日</v>
      </c>
      <c r="H65" s="14" t="s">
        <v>246</v>
      </c>
      <c r="I65" s="14">
        <f t="shared" si="0"/>
        <v>7</v>
      </c>
      <c r="J65" s="14" t="s">
        <v>247</v>
      </c>
      <c r="K65" s="24" t="s">
        <v>38</v>
      </c>
      <c r="L65" s="25" t="str">
        <f t="array" ref="L65">VLOOKUP(C65&amp;G65&amp;I65,IF({1,0},監考老師!A$2:A$4000&amp;監考老師!B$2:B$4000&amp;監考老師!C$2:C$4000,監考老師!F$2:F$4000),2,0)</f>
        <v>張哲維</v>
      </c>
      <c r="M65" s="21" t="s">
        <v>39</v>
      </c>
      <c r="O65" s="21" t="s">
        <v>40</v>
      </c>
      <c r="Q65" s="27" t="s">
        <v>37</v>
      </c>
    </row>
    <row r="66" spans="1:17" ht="139.35" customHeight="1" x14ac:dyDescent="0.25">
      <c r="A66" s="81">
        <v>65</v>
      </c>
      <c r="B66" s="21" t="str">
        <f>考試資訊!$A$2</f>
        <v>114下高三畢業考</v>
      </c>
      <c r="C66" s="13" t="s">
        <v>19</v>
      </c>
      <c r="D66" s="107">
        <f>'114下高三畢業考公告'!O8</f>
        <v>0</v>
      </c>
      <c r="E66" s="27" t="s">
        <v>44</v>
      </c>
      <c r="F66" s="22" t="e">
        <f t="array" ref="F66">VLOOKUP(C66&amp;D66,IF({1,0},任課老師!A$2:A$999&amp;任課老師!B$2:B$999,任課老師!E$2:E$999),2,0)</f>
        <v>#N/A</v>
      </c>
      <c r="G66" s="23" t="str">
        <f>IF(A66&lt;71,考試資訊!B$2,考試資訊!B$3)</f>
        <v>4月29日</v>
      </c>
      <c r="H66" s="14" t="s">
        <v>246</v>
      </c>
      <c r="I66" s="14">
        <f t="shared" si="0"/>
        <v>7</v>
      </c>
      <c r="J66" s="14" t="s">
        <v>247</v>
      </c>
      <c r="K66" s="24" t="s">
        <v>38</v>
      </c>
      <c r="L66" s="25" t="str">
        <f t="array" ref="L66">VLOOKUP(C66&amp;G66&amp;I66,IF({1,0},監考老師!A$2:A$4000&amp;監考老師!B$2:B$4000&amp;監考老師!C$2:C$4000,監考老師!F$2:F$4000),2,0)</f>
        <v/>
      </c>
      <c r="M66" s="21" t="s">
        <v>39</v>
      </c>
      <c r="O66" s="21" t="s">
        <v>40</v>
      </c>
      <c r="Q66" s="27" t="s">
        <v>37</v>
      </c>
    </row>
    <row r="67" spans="1:17" ht="139.35" customHeight="1" x14ac:dyDescent="0.25">
      <c r="A67" s="81">
        <v>66</v>
      </c>
      <c r="B67" s="21" t="str">
        <f>考試資訊!$A$2</f>
        <v>114下高三畢業考</v>
      </c>
      <c r="C67" s="13" t="s">
        <v>20</v>
      </c>
      <c r="D67" s="107" t="str">
        <f>'114下高三畢業考公告'!O9</f>
        <v>英語文</v>
      </c>
      <c r="E67" s="27" t="s">
        <v>44</v>
      </c>
      <c r="F67" s="22" t="str">
        <f t="array" ref="F67">VLOOKUP(C67&amp;D67,IF({1,0},任課老師!A$2:A$999&amp;任課老師!B$2:B$999,任課老師!E$2:E$999),2,0)</f>
        <v>邱昀儀</v>
      </c>
      <c r="G67" s="23" t="str">
        <f>IF(A67&lt;71,考試資訊!B$2,考試資訊!B$3)</f>
        <v>4月29日</v>
      </c>
      <c r="H67" s="14" t="s">
        <v>246</v>
      </c>
      <c r="I67" s="14">
        <f t="shared" ref="I67:I130" si="1">IF(A66&lt;70,ROUNDUP(A67/10,0),ROUNDUP((A67-70)/10,0))</f>
        <v>7</v>
      </c>
      <c r="J67" s="14" t="s">
        <v>247</v>
      </c>
      <c r="K67" s="24" t="s">
        <v>38</v>
      </c>
      <c r="L67" s="25" t="str">
        <f t="array" ref="L67">VLOOKUP(C67&amp;G67&amp;I67,IF({1,0},監考老師!A$2:A$4000&amp;監考老師!B$2:B$4000&amp;監考老師!C$2:C$4000,監考老師!F$2:F$4000),2,0)</f>
        <v>莫建勳何家誠</v>
      </c>
      <c r="M67" s="21" t="s">
        <v>39</v>
      </c>
      <c r="O67" s="21" t="s">
        <v>40</v>
      </c>
      <c r="Q67" s="27" t="s">
        <v>37</v>
      </c>
    </row>
    <row r="68" spans="1:17" ht="139.35" customHeight="1" x14ac:dyDescent="0.25">
      <c r="A68" s="81">
        <v>67</v>
      </c>
      <c r="B68" s="21" t="str">
        <f>考試資訊!$A$2</f>
        <v>114下高三畢業考</v>
      </c>
      <c r="C68" s="13" t="s">
        <v>21</v>
      </c>
      <c r="D68" s="107" t="str">
        <f>'114下高三畢業考公告'!O10</f>
        <v>英語文</v>
      </c>
      <c r="E68" s="27" t="s">
        <v>44</v>
      </c>
      <c r="F68" s="22" t="str">
        <f t="array" ref="F68">VLOOKUP(C68&amp;D68,IF({1,0},任課老師!A$2:A$999&amp;任課老師!B$2:B$999,任課老師!E$2:E$999),2,0)</f>
        <v>邱昀儀</v>
      </c>
      <c r="G68" s="23" t="str">
        <f>IF(A68&lt;71,考試資訊!B$2,考試資訊!B$3)</f>
        <v>4月29日</v>
      </c>
      <c r="H68" s="14" t="s">
        <v>246</v>
      </c>
      <c r="I68" s="14">
        <f t="shared" si="1"/>
        <v>7</v>
      </c>
      <c r="J68" s="14" t="s">
        <v>247</v>
      </c>
      <c r="K68" s="24" t="s">
        <v>38</v>
      </c>
      <c r="L68" s="25" t="str">
        <f t="array" ref="L68">VLOOKUP(C68&amp;G68&amp;I68,IF({1,0},監考老師!A$2:A$4000&amp;監考老師!B$2:B$4000&amp;監考老師!C$2:C$4000,監考老師!F$2:F$4000),2,0)</f>
        <v>胡文宗</v>
      </c>
      <c r="M68" s="21" t="s">
        <v>39</v>
      </c>
      <c r="O68" s="21" t="s">
        <v>40</v>
      </c>
      <c r="Q68" s="27" t="s">
        <v>37</v>
      </c>
    </row>
    <row r="69" spans="1:17" ht="139.35" customHeight="1" x14ac:dyDescent="0.25">
      <c r="A69" s="81">
        <v>68</v>
      </c>
      <c r="B69" s="21" t="str">
        <f>考試資訊!$A$2</f>
        <v>114下高三畢業考</v>
      </c>
      <c r="C69" s="13" t="s">
        <v>22</v>
      </c>
      <c r="D69" s="107" t="str">
        <f>'114下高三畢業考公告'!O11</f>
        <v>英語文</v>
      </c>
      <c r="E69" s="27" t="s">
        <v>44</v>
      </c>
      <c r="F69" s="22" t="str">
        <f t="array" ref="F69">VLOOKUP(C69&amp;D69,IF({1,0},任課老師!A$2:A$999&amp;任課老師!B$2:B$999,任課老師!E$2:E$999),2,0)</f>
        <v>邱昀儀</v>
      </c>
      <c r="G69" s="23" t="str">
        <f>IF(A69&lt;71,考試資訊!B$2,考試資訊!B$3)</f>
        <v>4月29日</v>
      </c>
      <c r="H69" s="14" t="s">
        <v>246</v>
      </c>
      <c r="I69" s="14">
        <f t="shared" si="1"/>
        <v>7</v>
      </c>
      <c r="J69" s="14" t="s">
        <v>247</v>
      </c>
      <c r="K69" s="24" t="s">
        <v>38</v>
      </c>
      <c r="L69" s="25" t="str">
        <f t="array" ref="L69">VLOOKUP(C69&amp;G69&amp;I69,IF({1,0},監考老師!A$2:A$4000&amp;監考老師!B$2:B$4000&amp;監考老師!C$2:C$4000,監考老師!F$2:F$4000),2,0)</f>
        <v>黃毓琳</v>
      </c>
      <c r="M69" s="21" t="s">
        <v>39</v>
      </c>
      <c r="O69" s="21" t="s">
        <v>40</v>
      </c>
      <c r="Q69" s="27" t="s">
        <v>37</v>
      </c>
    </row>
    <row r="70" spans="1:17" ht="139.35" customHeight="1" x14ac:dyDescent="0.25">
      <c r="A70" s="81">
        <v>69</v>
      </c>
      <c r="B70" s="21" t="str">
        <f>考試資訊!$A$2</f>
        <v>114下高三畢業考</v>
      </c>
      <c r="C70" s="13" t="s">
        <v>147</v>
      </c>
      <c r="D70" s="107">
        <f>'114下高三畢業考公告'!O12</f>
        <v>0</v>
      </c>
      <c r="E70" s="27" t="s">
        <v>44</v>
      </c>
      <c r="F70" s="22" t="e">
        <f t="array" ref="F70">VLOOKUP(C70&amp;D70,IF({1,0},任課老師!A$2:A$999&amp;任課老師!B$2:B$999,任課老師!E$2:E$999),2,0)</f>
        <v>#N/A</v>
      </c>
      <c r="G70" s="23" t="str">
        <f>IF(A70&lt;71,考試資訊!B$2,考試資訊!B$3)</f>
        <v>4月29日</v>
      </c>
      <c r="H70" s="14" t="s">
        <v>246</v>
      </c>
      <c r="I70" s="14">
        <f t="shared" si="1"/>
        <v>7</v>
      </c>
      <c r="J70" s="14" t="s">
        <v>247</v>
      </c>
      <c r="K70" s="24" t="s">
        <v>38</v>
      </c>
      <c r="L70" s="25" t="e">
        <f t="array" ref="L70">VLOOKUP(C70&amp;G70&amp;I70,IF({1,0},監考老師!A$2:A$4000&amp;監考老師!B$2:B$4000&amp;監考老師!C$2:C$4000,監考老師!F$2:F$4000),2,0)</f>
        <v>#N/A</v>
      </c>
      <c r="M70" s="21" t="s">
        <v>39</v>
      </c>
      <c r="O70" s="21" t="s">
        <v>40</v>
      </c>
      <c r="Q70" s="27" t="s">
        <v>37</v>
      </c>
    </row>
    <row r="71" spans="1:17" ht="139.35" customHeight="1" x14ac:dyDescent="0.25">
      <c r="A71" s="81">
        <v>70</v>
      </c>
      <c r="B71" s="21" t="str">
        <f>考試資訊!$A$2</f>
        <v>114下高三畢業考</v>
      </c>
      <c r="C71" s="13" t="s">
        <v>153</v>
      </c>
      <c r="D71" s="107" t="str">
        <f>'114下高三畢業考公告'!O13</f>
        <v>英語文</v>
      </c>
      <c r="E71" s="27" t="s">
        <v>44</v>
      </c>
      <c r="F71" s="22" t="str">
        <f t="array" ref="F71">VLOOKUP(C71&amp;D71,IF({1,0},任課老師!A$2:A$999&amp;任課老師!B$2:B$999,任課老師!E$2:E$999),2,0)</f>
        <v>周麗</v>
      </c>
      <c r="G71" s="23" t="str">
        <f>IF(A71&lt;71,考試資訊!B$2,考試資訊!B$3)</f>
        <v>4月29日</v>
      </c>
      <c r="H71" s="14" t="s">
        <v>246</v>
      </c>
      <c r="I71" s="14">
        <f t="shared" si="1"/>
        <v>7</v>
      </c>
      <c r="J71" s="14" t="s">
        <v>247</v>
      </c>
      <c r="K71" s="24" t="s">
        <v>38</v>
      </c>
      <c r="L71" s="25" t="str">
        <f t="array" ref="L71">VLOOKUP(C71&amp;G71&amp;I71,IF({1,0},監考老師!A$2:A$4000&amp;監考老師!B$2:B$4000&amp;監考老師!C$2:C$4000,監考老師!F$2:F$4000),2,0)</f>
        <v>張淑芬</v>
      </c>
      <c r="M71" s="21" t="s">
        <v>39</v>
      </c>
      <c r="O71" s="21" t="s">
        <v>40</v>
      </c>
      <c r="Q71" s="27" t="s">
        <v>37</v>
      </c>
    </row>
    <row r="72" spans="1:17" ht="139.35" customHeight="1" x14ac:dyDescent="0.25">
      <c r="A72" s="81">
        <v>71</v>
      </c>
      <c r="B72" s="21" t="str">
        <f>考試資訊!$A$2</f>
        <v>114下高三畢業考</v>
      </c>
      <c r="C72" s="13" t="s">
        <v>15</v>
      </c>
      <c r="D72" s="107">
        <f>'114下高三畢業考公告'!Q4</f>
        <v>0</v>
      </c>
      <c r="E72" s="27" t="s">
        <v>44</v>
      </c>
      <c r="F72" s="22" t="e">
        <f t="array" ref="F72">VLOOKUP(C72&amp;D72,IF({1,0},任課老師!A$2:A$999&amp;任課老師!B$2:B$999,任課老師!E$2:E$999),2,0)</f>
        <v>#N/A</v>
      </c>
      <c r="G72" s="23" t="str">
        <f>IF(A72&lt;71,考試資訊!B$2,考試資訊!B$3)</f>
        <v>4月30日</v>
      </c>
      <c r="H72" s="14" t="s">
        <v>246</v>
      </c>
      <c r="I72" s="14">
        <f t="shared" si="1"/>
        <v>1</v>
      </c>
      <c r="J72" s="14" t="s">
        <v>247</v>
      </c>
      <c r="K72" s="24" t="s">
        <v>38</v>
      </c>
      <c r="L72" s="25" t="str">
        <f t="array" ref="L72">VLOOKUP(C72&amp;G72&amp;I72,IF({1,0},監考老師!A$2:A$4000&amp;監考老師!B$2:B$4000&amp;監考老師!C$2:C$4000,監考老師!F$2:F$4000),2,0)</f>
        <v>黃瓊慧</v>
      </c>
      <c r="M72" s="21" t="s">
        <v>39</v>
      </c>
      <c r="O72" s="21" t="s">
        <v>40</v>
      </c>
      <c r="Q72" s="27" t="s">
        <v>37</v>
      </c>
    </row>
    <row r="73" spans="1:17" ht="139.35" customHeight="1" x14ac:dyDescent="0.25">
      <c r="A73" s="81">
        <v>72</v>
      </c>
      <c r="B73" s="21" t="str">
        <f>考試資訊!$A$2</f>
        <v>114下高三畢業考</v>
      </c>
      <c r="C73" s="13" t="s">
        <v>16</v>
      </c>
      <c r="D73" s="107">
        <f>'114下高三畢業考公告'!Q5</f>
        <v>0</v>
      </c>
      <c r="E73" s="27" t="s">
        <v>44</v>
      </c>
      <c r="F73" s="22" t="e">
        <f t="array" ref="F73">VLOOKUP(C73&amp;D73,IF({1,0},任課老師!A$2:A$999&amp;任課老師!B$2:B$999,任課老師!E$2:E$999),2,0)</f>
        <v>#N/A</v>
      </c>
      <c r="G73" s="23" t="str">
        <f>IF(A73&lt;71,考試資訊!B$2,考試資訊!B$3)</f>
        <v>4月30日</v>
      </c>
      <c r="H73" s="14" t="s">
        <v>246</v>
      </c>
      <c r="I73" s="14">
        <f t="shared" si="1"/>
        <v>1</v>
      </c>
      <c r="J73" s="14" t="s">
        <v>247</v>
      </c>
      <c r="K73" s="24" t="s">
        <v>38</v>
      </c>
      <c r="L73" s="25" t="str">
        <f t="array" ref="L73">VLOOKUP(C73&amp;G73&amp;I73,IF({1,0},監考老師!A$2:A$4000&amp;監考老師!B$2:B$4000&amp;監考老師!C$2:C$4000,監考老師!F$2:F$4000),2,0)</f>
        <v>張惠棻</v>
      </c>
      <c r="M73" s="21" t="s">
        <v>39</v>
      </c>
      <c r="O73" s="21" t="s">
        <v>40</v>
      </c>
      <c r="Q73" s="27" t="s">
        <v>37</v>
      </c>
    </row>
    <row r="74" spans="1:17" ht="139.35" customHeight="1" x14ac:dyDescent="0.25">
      <c r="A74" s="81">
        <v>73</v>
      </c>
      <c r="B74" s="21" t="str">
        <f>考試資訊!$A$2</f>
        <v>114下高三畢業考</v>
      </c>
      <c r="C74" s="13" t="s">
        <v>17</v>
      </c>
      <c r="D74" s="107">
        <f>'114下高三畢業考公告'!Q6</f>
        <v>0</v>
      </c>
      <c r="E74" s="27" t="s">
        <v>44</v>
      </c>
      <c r="F74" s="22" t="e">
        <f t="array" ref="F74">VLOOKUP(C74&amp;D74,IF({1,0},任課老師!A$2:A$999&amp;任課老師!B$2:B$999,任課老師!E$2:E$999),2,0)</f>
        <v>#N/A</v>
      </c>
      <c r="G74" s="23" t="str">
        <f>IF(A74&lt;71,考試資訊!B$2,考試資訊!B$3)</f>
        <v>4月30日</v>
      </c>
      <c r="H74" s="14" t="s">
        <v>246</v>
      </c>
      <c r="I74" s="14">
        <f t="shared" si="1"/>
        <v>1</v>
      </c>
      <c r="J74" s="14" t="s">
        <v>247</v>
      </c>
      <c r="K74" s="24" t="s">
        <v>38</v>
      </c>
      <c r="L74" s="25" t="str">
        <f t="array" ref="L74">VLOOKUP(C74&amp;G74&amp;I74,IF({1,0},監考老師!A$2:A$4000&amp;監考老師!B$2:B$4000&amp;監考老師!C$2:C$4000,監考老師!F$2:F$4000),2,0)</f>
        <v>張哲維</v>
      </c>
      <c r="M74" s="21" t="s">
        <v>39</v>
      </c>
      <c r="O74" s="21" t="s">
        <v>40</v>
      </c>
      <c r="Q74" s="27" t="s">
        <v>37</v>
      </c>
    </row>
    <row r="75" spans="1:17" ht="139.35" customHeight="1" x14ac:dyDescent="0.25">
      <c r="A75" s="81">
        <v>74</v>
      </c>
      <c r="B75" s="21" t="str">
        <f>考試資訊!$A$2</f>
        <v>114下高三畢業考</v>
      </c>
      <c r="C75" s="13" t="s">
        <v>18</v>
      </c>
      <c r="D75" s="107">
        <f>'114下高三畢業考公告'!Q7</f>
        <v>0</v>
      </c>
      <c r="E75" s="27" t="s">
        <v>44</v>
      </c>
      <c r="F75" s="22" t="e">
        <f t="array" ref="F75">VLOOKUP(C75&amp;D75,IF({1,0},任課老師!A$2:A$999&amp;任課老師!B$2:B$999,任課老師!E$2:E$999),2,0)</f>
        <v>#N/A</v>
      </c>
      <c r="G75" s="23" t="str">
        <f>IF(A75&lt;71,考試資訊!B$2,考試資訊!B$3)</f>
        <v>4月30日</v>
      </c>
      <c r="H75" s="14" t="s">
        <v>246</v>
      </c>
      <c r="I75" s="14">
        <f t="shared" si="1"/>
        <v>1</v>
      </c>
      <c r="J75" s="14" t="s">
        <v>247</v>
      </c>
      <c r="K75" s="24" t="s">
        <v>38</v>
      </c>
      <c r="L75" s="25" t="str">
        <f t="array" ref="L75">VLOOKUP(C75&amp;G75&amp;I75,IF({1,0},監考老師!A$2:A$4000&amp;監考老師!B$2:B$4000&amp;監考老師!C$2:C$4000,監考老師!F$2:F$4000),2,0)</f>
        <v>楊宗儒</v>
      </c>
      <c r="M75" s="21" t="s">
        <v>39</v>
      </c>
      <c r="O75" s="21" t="s">
        <v>40</v>
      </c>
      <c r="Q75" s="27" t="s">
        <v>37</v>
      </c>
    </row>
    <row r="76" spans="1:17" ht="139.35" customHeight="1" x14ac:dyDescent="0.25">
      <c r="A76" s="81">
        <v>75</v>
      </c>
      <c r="B76" s="21" t="str">
        <f>考試資訊!$A$2</f>
        <v>114下高三畢業考</v>
      </c>
      <c r="C76" s="13" t="s">
        <v>19</v>
      </c>
      <c r="D76" s="107">
        <f>'114下高三畢業考公告'!Q8</f>
        <v>0</v>
      </c>
      <c r="E76" s="27" t="s">
        <v>44</v>
      </c>
      <c r="F76" s="22" t="e">
        <f t="array" ref="F76">VLOOKUP(C76&amp;D76,IF({1,0},任課老師!A$2:A$999&amp;任課老師!B$2:B$999,任課老師!E$2:E$999),2,0)</f>
        <v>#N/A</v>
      </c>
      <c r="G76" s="23" t="str">
        <f>IF(A76&lt;71,考試資訊!B$2,考試資訊!B$3)</f>
        <v>4月30日</v>
      </c>
      <c r="H76" s="14" t="s">
        <v>246</v>
      </c>
      <c r="I76" s="14">
        <f t="shared" si="1"/>
        <v>1</v>
      </c>
      <c r="J76" s="14" t="s">
        <v>247</v>
      </c>
      <c r="K76" s="24" t="s">
        <v>38</v>
      </c>
      <c r="L76" s="25" t="str">
        <f t="array" ref="L76">VLOOKUP(C76&amp;G76&amp;I76,IF({1,0},監考老師!A$2:A$4000&amp;監考老師!B$2:B$4000&amp;監考老師!C$2:C$4000,監考老師!F$2:F$4000),2,0)</f>
        <v/>
      </c>
      <c r="M76" s="21" t="s">
        <v>39</v>
      </c>
      <c r="O76" s="21" t="s">
        <v>40</v>
      </c>
      <c r="Q76" s="27" t="s">
        <v>37</v>
      </c>
    </row>
    <row r="77" spans="1:17" ht="139.35" customHeight="1" x14ac:dyDescent="0.25">
      <c r="A77" s="81">
        <v>76</v>
      </c>
      <c r="B77" s="21" t="str">
        <f>考試資訊!$A$2</f>
        <v>114下高三畢業考</v>
      </c>
      <c r="C77" s="13" t="s">
        <v>20</v>
      </c>
      <c r="D77" s="107">
        <f>'114下高三畢業考公告'!Q9</f>
        <v>0</v>
      </c>
      <c r="E77" s="27" t="s">
        <v>44</v>
      </c>
      <c r="F77" s="22" t="e">
        <f t="array" ref="F77">VLOOKUP(C77&amp;D77,IF({1,0},任課老師!A$2:A$999&amp;任課老師!B$2:B$999,任課老師!E$2:E$999),2,0)</f>
        <v>#N/A</v>
      </c>
      <c r="G77" s="23" t="str">
        <f>IF(A77&lt;71,考試資訊!B$2,考試資訊!B$3)</f>
        <v>4月30日</v>
      </c>
      <c r="H77" s="14" t="s">
        <v>246</v>
      </c>
      <c r="I77" s="14">
        <f t="shared" si="1"/>
        <v>1</v>
      </c>
      <c r="J77" s="14" t="s">
        <v>247</v>
      </c>
      <c r="K77" s="24" t="s">
        <v>38</v>
      </c>
      <c r="L77" s="25" t="str">
        <f t="array" ref="L77">VLOOKUP(C77&amp;G77&amp;I77,IF({1,0},監考老師!A$2:A$4000&amp;監考老師!B$2:B$4000&amp;監考老師!C$2:C$4000,監考老師!F$2:F$4000),2,0)</f>
        <v>林俊賢</v>
      </c>
      <c r="M77" s="21" t="s">
        <v>39</v>
      </c>
      <c r="O77" s="21" t="s">
        <v>40</v>
      </c>
      <c r="Q77" s="27" t="s">
        <v>37</v>
      </c>
    </row>
    <row r="78" spans="1:17" ht="139.35" customHeight="1" x14ac:dyDescent="0.25">
      <c r="A78" s="81">
        <v>77</v>
      </c>
      <c r="B78" s="21" t="str">
        <f>考試資訊!$A$2</f>
        <v>114下高三畢業考</v>
      </c>
      <c r="C78" s="13" t="s">
        <v>21</v>
      </c>
      <c r="D78" s="107">
        <f>'114下高三畢業考公告'!Q10</f>
        <v>0</v>
      </c>
      <c r="E78" s="27" t="s">
        <v>44</v>
      </c>
      <c r="F78" s="22" t="e">
        <f t="array" ref="F78">VLOOKUP(C78&amp;D78,IF({1,0},任課老師!A$2:A$999&amp;任課老師!B$2:B$999,任課老師!E$2:E$999),2,0)</f>
        <v>#N/A</v>
      </c>
      <c r="G78" s="23" t="str">
        <f>IF(A78&lt;71,考試資訊!B$2,考試資訊!B$3)</f>
        <v>4月30日</v>
      </c>
      <c r="H78" s="14" t="s">
        <v>246</v>
      </c>
      <c r="I78" s="14">
        <f t="shared" si="1"/>
        <v>1</v>
      </c>
      <c r="J78" s="14" t="s">
        <v>247</v>
      </c>
      <c r="K78" s="24" t="s">
        <v>38</v>
      </c>
      <c r="L78" s="25" t="str">
        <f t="array" ref="L78">VLOOKUP(C78&amp;G78&amp;I78,IF({1,0},監考老師!A$2:A$4000&amp;監考老師!B$2:B$4000&amp;監考老師!C$2:C$4000,監考老師!F$2:F$4000),2,0)</f>
        <v>羅正斌陳進國傅傳仁</v>
      </c>
      <c r="M78" s="21" t="s">
        <v>39</v>
      </c>
      <c r="O78" s="21" t="s">
        <v>40</v>
      </c>
      <c r="Q78" s="27" t="s">
        <v>37</v>
      </c>
    </row>
    <row r="79" spans="1:17" ht="139.35" customHeight="1" x14ac:dyDescent="0.25">
      <c r="A79" s="81">
        <v>78</v>
      </c>
      <c r="B79" s="21" t="str">
        <f>考試資訊!$A$2</f>
        <v>114下高三畢業考</v>
      </c>
      <c r="C79" s="13" t="s">
        <v>22</v>
      </c>
      <c r="D79" s="107">
        <f>'114下高三畢業考公告'!Q11</f>
        <v>0</v>
      </c>
      <c r="E79" s="27" t="s">
        <v>44</v>
      </c>
      <c r="F79" s="22" t="e">
        <f t="array" ref="F79">VLOOKUP(C79&amp;D79,IF({1,0},任課老師!A$2:A$999&amp;任課老師!B$2:B$999,任課老師!E$2:E$999),2,0)</f>
        <v>#N/A</v>
      </c>
      <c r="G79" s="23" t="str">
        <f>IF(A79&lt;71,考試資訊!B$2,考試資訊!B$3)</f>
        <v>4月30日</v>
      </c>
      <c r="H79" s="14" t="s">
        <v>246</v>
      </c>
      <c r="I79" s="14">
        <f t="shared" si="1"/>
        <v>1</v>
      </c>
      <c r="J79" s="14" t="s">
        <v>247</v>
      </c>
      <c r="K79" s="24" t="s">
        <v>38</v>
      </c>
      <c r="L79" s="25" t="str">
        <f t="array" ref="L79">VLOOKUP(C79&amp;G79&amp;I79,IF({1,0},監考老師!A$2:A$4000&amp;監考老師!B$2:B$4000&amp;監考老師!C$2:C$4000,監考老師!F$2:F$4000),2,0)</f>
        <v>羅正斌陳進國傅傳仁</v>
      </c>
      <c r="M79" s="21" t="s">
        <v>39</v>
      </c>
      <c r="O79" s="21" t="s">
        <v>40</v>
      </c>
      <c r="Q79" s="27" t="s">
        <v>37</v>
      </c>
    </row>
    <row r="80" spans="1:17" ht="139.35" customHeight="1" x14ac:dyDescent="0.25">
      <c r="A80" s="81">
        <v>79</v>
      </c>
      <c r="B80" s="21" t="str">
        <f>考試資訊!$A$2</f>
        <v>114下高三畢業考</v>
      </c>
      <c r="C80" s="13" t="s">
        <v>147</v>
      </c>
      <c r="D80" s="107">
        <f>'114下高三畢業考公告'!Q12</f>
        <v>0</v>
      </c>
      <c r="E80" s="27" t="s">
        <v>44</v>
      </c>
      <c r="F80" s="22" t="e">
        <f t="array" ref="F80">VLOOKUP(C80&amp;D80,IF({1,0},任課老師!A$2:A$999&amp;任課老師!B$2:B$999,任課老師!E$2:E$999),2,0)</f>
        <v>#N/A</v>
      </c>
      <c r="G80" s="23" t="str">
        <f>IF(A80&lt;71,考試資訊!B$2,考試資訊!B$3)</f>
        <v>4月30日</v>
      </c>
      <c r="H80" s="14" t="s">
        <v>246</v>
      </c>
      <c r="I80" s="14">
        <f t="shared" si="1"/>
        <v>1</v>
      </c>
      <c r="J80" s="14" t="s">
        <v>247</v>
      </c>
      <c r="K80" s="24" t="s">
        <v>38</v>
      </c>
      <c r="L80" s="25" t="e">
        <f t="array" ref="L80">VLOOKUP(C80&amp;G80&amp;I80,IF({1,0},監考老師!A$2:A$4000&amp;監考老師!B$2:B$4000&amp;監考老師!C$2:C$4000,監考老師!F$2:F$4000),2,0)</f>
        <v>#N/A</v>
      </c>
      <c r="M80" s="21" t="s">
        <v>39</v>
      </c>
      <c r="O80" s="21" t="s">
        <v>40</v>
      </c>
      <c r="Q80" s="27" t="s">
        <v>37</v>
      </c>
    </row>
    <row r="81" spans="1:17" ht="139.35" customHeight="1" x14ac:dyDescent="0.25">
      <c r="A81" s="81">
        <v>80</v>
      </c>
      <c r="B81" s="21" t="str">
        <f>考試資訊!$A$2</f>
        <v>114下高三畢業考</v>
      </c>
      <c r="C81" s="13" t="s">
        <v>153</v>
      </c>
      <c r="D81" s="107">
        <f>'114下高三畢業考公告'!Q13</f>
        <v>0</v>
      </c>
      <c r="E81" s="27" t="s">
        <v>44</v>
      </c>
      <c r="F81" s="22" t="e">
        <f t="array" ref="F81">VLOOKUP(C81&amp;D81,IF({1,0},任課老師!A$2:A$999&amp;任課老師!B$2:B$999,任課老師!E$2:E$999),2,0)</f>
        <v>#N/A</v>
      </c>
      <c r="G81" s="23" t="str">
        <f>IF(A81&lt;71,考試資訊!B$2,考試資訊!B$3)</f>
        <v>4月30日</v>
      </c>
      <c r="H81" s="14" t="s">
        <v>246</v>
      </c>
      <c r="I81" s="14">
        <f t="shared" si="1"/>
        <v>1</v>
      </c>
      <c r="J81" s="14" t="s">
        <v>247</v>
      </c>
      <c r="K81" s="24" t="s">
        <v>38</v>
      </c>
      <c r="L81" s="25" t="str">
        <f t="array" ref="L81">VLOOKUP(C81&amp;G81&amp;I81,IF({1,0},監考老師!A$2:A$4000&amp;監考老師!B$2:B$4000&amp;監考老師!C$2:C$4000,監考老師!F$2:F$4000),2,0)</f>
        <v>胡舒華</v>
      </c>
      <c r="M81" s="21" t="s">
        <v>39</v>
      </c>
      <c r="O81" s="21" t="s">
        <v>40</v>
      </c>
      <c r="Q81" s="27" t="s">
        <v>37</v>
      </c>
    </row>
    <row r="82" spans="1:17" ht="139.35" customHeight="1" x14ac:dyDescent="0.25">
      <c r="A82" s="81">
        <v>81</v>
      </c>
      <c r="B82" s="21" t="str">
        <f>考試資訊!$A$2</f>
        <v>114下高三畢業考</v>
      </c>
      <c r="C82" s="13" t="s">
        <v>15</v>
      </c>
      <c r="D82" s="107" t="str">
        <f>'114下高三畢業考公告'!S4</f>
        <v>專業數學</v>
      </c>
      <c r="E82" s="27" t="s">
        <v>44</v>
      </c>
      <c r="F82" s="22" t="str">
        <f t="array" ref="F82">VLOOKUP(C82&amp;D82,IF({1,0},任課老師!A$2:A$999&amp;任課老師!B$2:B$999,任課老師!E$2:E$999),2,0)</f>
        <v>黃瓊慧</v>
      </c>
      <c r="G82" s="23" t="str">
        <f>IF(A82&lt;71,考試資訊!B$2,考試資訊!B$3)</f>
        <v>4月30日</v>
      </c>
      <c r="H82" s="14" t="s">
        <v>246</v>
      </c>
      <c r="I82" s="14">
        <f t="shared" si="1"/>
        <v>2</v>
      </c>
      <c r="J82" s="14" t="s">
        <v>247</v>
      </c>
      <c r="K82" s="24" t="s">
        <v>38</v>
      </c>
      <c r="L82" s="25" t="str">
        <f t="array" ref="L82">VLOOKUP(C82&amp;G82&amp;I82,IF({1,0},監考老師!A$2:A$4000&amp;監考老師!B$2:B$4000&amp;監考老師!C$2:C$4000,監考老師!F$2:F$4000),2,0)</f>
        <v>謝妮鴛張惠棻郭慧嫻黎采玟</v>
      </c>
      <c r="M82" s="21" t="s">
        <v>39</v>
      </c>
      <c r="O82" s="21" t="s">
        <v>40</v>
      </c>
      <c r="Q82" s="27" t="s">
        <v>37</v>
      </c>
    </row>
    <row r="83" spans="1:17" ht="139.35" customHeight="1" x14ac:dyDescent="0.25">
      <c r="A83" s="81">
        <v>82</v>
      </c>
      <c r="B83" s="21" t="str">
        <f>考試資訊!$A$2</f>
        <v>114下高三畢業考</v>
      </c>
      <c r="C83" s="13" t="s">
        <v>16</v>
      </c>
      <c r="D83" s="107" t="str">
        <f>'114下高三畢業考公告'!S5</f>
        <v>專業數學</v>
      </c>
      <c r="E83" s="27" t="s">
        <v>44</v>
      </c>
      <c r="F83" s="22" t="str">
        <f t="array" ref="F83">VLOOKUP(C83&amp;D83,IF({1,0},任課老師!A$2:A$999&amp;任課老師!B$2:B$999,任課老師!E$2:E$999),2,0)</f>
        <v>黃瓊慧</v>
      </c>
      <c r="G83" s="23" t="str">
        <f>IF(A83&lt;71,考試資訊!B$2,考試資訊!B$3)</f>
        <v>4月30日</v>
      </c>
      <c r="H83" s="14" t="s">
        <v>246</v>
      </c>
      <c r="I83" s="14">
        <f t="shared" si="1"/>
        <v>2</v>
      </c>
      <c r="J83" s="14" t="s">
        <v>247</v>
      </c>
      <c r="K83" s="24" t="s">
        <v>38</v>
      </c>
      <c r="L83" s="25" t="str">
        <f t="array" ref="L83">VLOOKUP(C83&amp;G83&amp;I83,IF({1,0},監考老師!A$2:A$4000&amp;監考老師!B$2:B$4000&amp;監考老師!C$2:C$4000,監考老師!F$2:F$4000),2,0)</f>
        <v>謝妮鴛張惠棻郭慧嫻黎采玟</v>
      </c>
      <c r="M83" s="21" t="s">
        <v>39</v>
      </c>
      <c r="O83" s="21" t="s">
        <v>40</v>
      </c>
      <c r="Q83" s="27" t="s">
        <v>37</v>
      </c>
    </row>
    <row r="84" spans="1:17" ht="139.35" customHeight="1" x14ac:dyDescent="0.25">
      <c r="A84" s="81">
        <v>83</v>
      </c>
      <c r="B84" s="21" t="str">
        <f>考試資訊!$A$2</f>
        <v>114下高三畢業考</v>
      </c>
      <c r="C84" s="13" t="s">
        <v>17</v>
      </c>
      <c r="D84" s="107" t="str">
        <f>'114下高三畢業考公告'!S6</f>
        <v>專業數學</v>
      </c>
      <c r="E84" s="27" t="s">
        <v>44</v>
      </c>
      <c r="F84" s="22" t="str">
        <f t="array" ref="F84">VLOOKUP(C84&amp;D84,IF({1,0},任課老師!A$2:A$999&amp;任課老師!B$2:B$999,任課老師!E$2:E$999),2,0)</f>
        <v>黃瓊慧</v>
      </c>
      <c r="G84" s="23" t="str">
        <f>IF(A84&lt;71,考試資訊!B$2,考試資訊!B$3)</f>
        <v>4月30日</v>
      </c>
      <c r="H84" s="14" t="s">
        <v>246</v>
      </c>
      <c r="I84" s="14">
        <f t="shared" si="1"/>
        <v>2</v>
      </c>
      <c r="J84" s="14" t="s">
        <v>247</v>
      </c>
      <c r="K84" s="24" t="s">
        <v>38</v>
      </c>
      <c r="L84" s="25" t="str">
        <f t="array" ref="L84">VLOOKUP(C84&amp;G84&amp;I84,IF({1,0},監考老師!A$2:A$4000&amp;監考老師!B$2:B$4000&amp;監考老師!C$2:C$4000,監考老師!F$2:F$4000),2,0)</f>
        <v>陳得康鄭雅凌徐大正</v>
      </c>
      <c r="M84" s="21" t="s">
        <v>39</v>
      </c>
      <c r="O84" s="21" t="s">
        <v>40</v>
      </c>
      <c r="Q84" s="27" t="s">
        <v>37</v>
      </c>
    </row>
    <row r="85" spans="1:17" ht="139.35" customHeight="1" x14ac:dyDescent="0.25">
      <c r="A85" s="81">
        <v>84</v>
      </c>
      <c r="B85" s="21" t="str">
        <f>考試資訊!$A$2</f>
        <v>114下高三畢業考</v>
      </c>
      <c r="C85" s="13" t="s">
        <v>18</v>
      </c>
      <c r="D85" s="107" t="str">
        <f>'114下高三畢業考公告'!S7</f>
        <v>專業數學</v>
      </c>
      <c r="E85" s="27" t="s">
        <v>44</v>
      </c>
      <c r="F85" s="22" t="str">
        <f t="array" ref="F85">VLOOKUP(C85&amp;D85,IF({1,0},任課老師!A$2:A$999&amp;任課老師!B$2:B$999,任課老師!E$2:E$999),2,0)</f>
        <v>江其龍</v>
      </c>
      <c r="G85" s="23" t="str">
        <f>IF(A85&lt;71,考試資訊!B$2,考試資訊!B$3)</f>
        <v>4月30日</v>
      </c>
      <c r="H85" s="14" t="s">
        <v>246</v>
      </c>
      <c r="I85" s="14">
        <f t="shared" si="1"/>
        <v>2</v>
      </c>
      <c r="J85" s="14" t="s">
        <v>247</v>
      </c>
      <c r="K85" s="24" t="s">
        <v>38</v>
      </c>
      <c r="L85" s="25" t="str">
        <f t="array" ref="L85">VLOOKUP(C85&amp;G85&amp;I85,IF({1,0},監考老師!A$2:A$4000&amp;監考老師!B$2:B$4000&amp;監考老師!C$2:C$4000,監考老師!F$2:F$4000),2,0)</f>
        <v>徐維鴻郭仲肯蔡美玲</v>
      </c>
      <c r="M85" s="21" t="s">
        <v>39</v>
      </c>
      <c r="O85" s="21" t="s">
        <v>40</v>
      </c>
      <c r="Q85" s="27" t="s">
        <v>37</v>
      </c>
    </row>
    <row r="86" spans="1:17" ht="139.35" customHeight="1" x14ac:dyDescent="0.25">
      <c r="A86" s="81">
        <v>85</v>
      </c>
      <c r="B86" s="21" t="str">
        <f>考試資訊!$A$2</f>
        <v>114下高三畢業考</v>
      </c>
      <c r="C86" s="13" t="s">
        <v>19</v>
      </c>
      <c r="D86" s="107">
        <f>'114下高三畢業考公告'!S8</f>
        <v>0</v>
      </c>
      <c r="E86" s="27" t="s">
        <v>44</v>
      </c>
      <c r="F86" s="22" t="e">
        <f t="array" ref="F86">VLOOKUP(C86&amp;D86,IF({1,0},任課老師!A$2:A$999&amp;任課老師!B$2:B$999,任課老師!E$2:E$999),2,0)</f>
        <v>#N/A</v>
      </c>
      <c r="G86" s="23" t="str">
        <f>IF(A86&lt;71,考試資訊!B$2,考試資訊!B$3)</f>
        <v>4月30日</v>
      </c>
      <c r="H86" s="14" t="s">
        <v>246</v>
      </c>
      <c r="I86" s="14">
        <f t="shared" si="1"/>
        <v>2</v>
      </c>
      <c r="J86" s="14" t="s">
        <v>247</v>
      </c>
      <c r="K86" s="24" t="s">
        <v>38</v>
      </c>
      <c r="L86" s="25" t="str">
        <f t="array" ref="L86">VLOOKUP(C86&amp;G86&amp;I86,IF({1,0},監考老師!A$2:A$4000&amp;監考老師!B$2:B$4000&amp;監考老師!C$2:C$4000,監考老師!F$2:F$4000),2,0)</f>
        <v/>
      </c>
      <c r="M86" s="21" t="s">
        <v>39</v>
      </c>
      <c r="O86" s="21" t="s">
        <v>40</v>
      </c>
      <c r="Q86" s="27" t="s">
        <v>37</v>
      </c>
    </row>
    <row r="87" spans="1:17" ht="139.35" customHeight="1" x14ac:dyDescent="0.25">
      <c r="A87" s="81">
        <v>86</v>
      </c>
      <c r="B87" s="21" t="str">
        <f>考試資訊!$A$2</f>
        <v>114下高三畢業考</v>
      </c>
      <c r="C87" s="13" t="s">
        <v>20</v>
      </c>
      <c r="D87" s="107" t="str">
        <f>'114下高三畢業考公告'!S9</f>
        <v>專業數學</v>
      </c>
      <c r="E87" s="27" t="s">
        <v>44</v>
      </c>
      <c r="F87" s="22" t="str">
        <f t="array" ref="F87">VLOOKUP(C87&amp;D87,IF({1,0},任課老師!A$2:A$999&amp;任課老師!B$2:B$999,任課老師!E$2:E$999),2,0)</f>
        <v>黃毓琳</v>
      </c>
      <c r="G87" s="23" t="str">
        <f>IF(A87&lt;71,考試資訊!B$2,考試資訊!B$3)</f>
        <v>4月30日</v>
      </c>
      <c r="H87" s="14" t="s">
        <v>246</v>
      </c>
      <c r="I87" s="14">
        <f t="shared" si="1"/>
        <v>2</v>
      </c>
      <c r="J87" s="14" t="s">
        <v>247</v>
      </c>
      <c r="K87" s="24" t="s">
        <v>38</v>
      </c>
      <c r="L87" s="25" t="str">
        <f t="array" ref="L87">VLOOKUP(C87&amp;G87&amp;I87,IF({1,0},監考老師!A$2:A$4000&amp;監考老師!B$2:B$4000&amp;監考老師!C$2:C$4000,監考老師!F$2:F$4000),2,0)</f>
        <v>周古陽</v>
      </c>
      <c r="M87" s="21" t="s">
        <v>39</v>
      </c>
      <c r="O87" s="21" t="s">
        <v>40</v>
      </c>
      <c r="Q87" s="27" t="s">
        <v>37</v>
      </c>
    </row>
    <row r="88" spans="1:17" ht="139.35" customHeight="1" x14ac:dyDescent="0.25">
      <c r="A88" s="81">
        <v>87</v>
      </c>
      <c r="B88" s="21" t="str">
        <f>考試資訊!$A$2</f>
        <v>114下高三畢業考</v>
      </c>
      <c r="C88" s="13" t="s">
        <v>21</v>
      </c>
      <c r="D88" s="107" t="str">
        <f>'114下高三畢業考公告'!S10</f>
        <v>專業數學</v>
      </c>
      <c r="E88" s="27" t="s">
        <v>44</v>
      </c>
      <c r="F88" s="22" t="str">
        <f t="array" ref="F88">VLOOKUP(C88&amp;D88,IF({1,0},任課老師!A$2:A$999&amp;任課老師!B$2:B$999,任課老師!E$2:E$999),2,0)</f>
        <v>黃瓊慧</v>
      </c>
      <c r="G88" s="23" t="str">
        <f>IF(A88&lt;71,考試資訊!B$2,考試資訊!B$3)</f>
        <v>4月30日</v>
      </c>
      <c r="H88" s="14" t="s">
        <v>246</v>
      </c>
      <c r="I88" s="14">
        <f t="shared" si="1"/>
        <v>2</v>
      </c>
      <c r="J88" s="14" t="s">
        <v>247</v>
      </c>
      <c r="K88" s="24" t="s">
        <v>38</v>
      </c>
      <c r="L88" s="25" t="str">
        <f t="array" ref="L88">VLOOKUP(C88&amp;G88&amp;I88,IF({1,0},監考老師!A$2:A$4000&amp;監考老師!B$2:B$4000&amp;監考老師!C$2:C$4000,監考老師!F$2:F$4000),2,0)</f>
        <v>羅正斌陳進國傅傳仁</v>
      </c>
      <c r="M88" s="21" t="s">
        <v>39</v>
      </c>
      <c r="O88" s="21" t="s">
        <v>40</v>
      </c>
      <c r="Q88" s="27" t="s">
        <v>37</v>
      </c>
    </row>
    <row r="89" spans="1:17" ht="139.35" customHeight="1" x14ac:dyDescent="0.25">
      <c r="A89" s="81">
        <v>88</v>
      </c>
      <c r="B89" s="21" t="str">
        <f>考試資訊!$A$2</f>
        <v>114下高三畢業考</v>
      </c>
      <c r="C89" s="13" t="s">
        <v>22</v>
      </c>
      <c r="D89" s="107" t="str">
        <f>'114下高三畢業考公告'!S11</f>
        <v>專業數學</v>
      </c>
      <c r="E89" s="27" t="s">
        <v>44</v>
      </c>
      <c r="F89" s="22" t="str">
        <f t="array" ref="F89">VLOOKUP(C89&amp;D89,IF({1,0},任課老師!A$2:A$999&amp;任課老師!B$2:B$999,任課老師!E$2:E$999),2,0)</f>
        <v>黃毓琳</v>
      </c>
      <c r="G89" s="23" t="str">
        <f>IF(A89&lt;71,考試資訊!B$2,考試資訊!B$3)</f>
        <v>4月30日</v>
      </c>
      <c r="H89" s="14" t="s">
        <v>246</v>
      </c>
      <c r="I89" s="14">
        <f t="shared" si="1"/>
        <v>2</v>
      </c>
      <c r="J89" s="14" t="s">
        <v>247</v>
      </c>
      <c r="K89" s="24" t="s">
        <v>38</v>
      </c>
      <c r="L89" s="25" t="str">
        <f t="array" ref="L89">VLOOKUP(C89&amp;G89&amp;I89,IF({1,0},監考老師!A$2:A$4000&amp;監考老師!B$2:B$4000&amp;監考老師!C$2:C$4000,監考老師!F$2:F$4000),2,0)</f>
        <v>羅正斌陳進國傅傳仁</v>
      </c>
      <c r="M89" s="21" t="s">
        <v>39</v>
      </c>
      <c r="O89" s="21" t="s">
        <v>40</v>
      </c>
      <c r="Q89" s="27" t="s">
        <v>37</v>
      </c>
    </row>
    <row r="90" spans="1:17" ht="139.35" customHeight="1" x14ac:dyDescent="0.25">
      <c r="A90" s="81">
        <v>89</v>
      </c>
      <c r="B90" s="21" t="str">
        <f>考試資訊!$A$2</f>
        <v>114下高三畢業考</v>
      </c>
      <c r="C90" s="13" t="s">
        <v>147</v>
      </c>
      <c r="D90" s="107">
        <f>'114下高三畢業考公告'!S12</f>
        <v>0</v>
      </c>
      <c r="E90" s="27" t="s">
        <v>44</v>
      </c>
      <c r="F90" s="22" t="e">
        <f t="array" ref="F90">VLOOKUP(C90&amp;D90,IF({1,0},任課老師!A$2:A$999&amp;任課老師!B$2:B$999,任課老師!E$2:E$999),2,0)</f>
        <v>#N/A</v>
      </c>
      <c r="G90" s="23" t="str">
        <f>IF(A90&lt;71,考試資訊!B$2,考試資訊!B$3)</f>
        <v>4月30日</v>
      </c>
      <c r="H90" s="14" t="s">
        <v>246</v>
      </c>
      <c r="I90" s="14">
        <f t="shared" si="1"/>
        <v>2</v>
      </c>
      <c r="J90" s="14" t="s">
        <v>247</v>
      </c>
      <c r="K90" s="24" t="s">
        <v>38</v>
      </c>
      <c r="L90" s="25" t="e">
        <f t="array" ref="L90">VLOOKUP(C90&amp;G90&amp;I90,IF({1,0},監考老師!A$2:A$4000&amp;監考老師!B$2:B$4000&amp;監考老師!C$2:C$4000,監考老師!F$2:F$4000),2,0)</f>
        <v>#N/A</v>
      </c>
      <c r="M90" s="21" t="s">
        <v>39</v>
      </c>
      <c r="O90" s="21" t="s">
        <v>40</v>
      </c>
      <c r="Q90" s="27" t="s">
        <v>37</v>
      </c>
    </row>
    <row r="91" spans="1:17" ht="139.35" customHeight="1" x14ac:dyDescent="0.25">
      <c r="A91" s="81">
        <v>90</v>
      </c>
      <c r="B91" s="21" t="str">
        <f>考試資訊!$A$2</f>
        <v>114下高三畢業考</v>
      </c>
      <c r="C91" s="13" t="s">
        <v>153</v>
      </c>
      <c r="D91" s="107" t="str">
        <f>'114下高三畢業考公告'!S13</f>
        <v>社會技巧</v>
      </c>
      <c r="E91" s="27" t="s">
        <v>44</v>
      </c>
      <c r="F91" s="22" t="str">
        <f t="array" ref="F91">VLOOKUP(C91&amp;D91,IF({1,0},任課老師!A$2:A$999&amp;任課老師!B$2:B$999,任課老師!E$2:E$999),2,0)</f>
        <v>黃君豪</v>
      </c>
      <c r="G91" s="23" t="str">
        <f>IF(A91&lt;71,考試資訊!B$2,考試資訊!B$3)</f>
        <v>4月30日</v>
      </c>
      <c r="H91" s="14" t="s">
        <v>246</v>
      </c>
      <c r="I91" s="14">
        <f t="shared" si="1"/>
        <v>2</v>
      </c>
      <c r="J91" s="14" t="s">
        <v>247</v>
      </c>
      <c r="K91" s="24" t="s">
        <v>38</v>
      </c>
      <c r="L91" s="25" t="str">
        <f t="array" ref="L91">VLOOKUP(C91&amp;G91&amp;I91,IF({1,0},監考老師!A$2:A$4000&amp;監考老師!B$2:B$4000&amp;監考老師!C$2:C$4000,監考老師!F$2:F$4000),2,0)</f>
        <v>胡舒華</v>
      </c>
      <c r="M91" s="21" t="s">
        <v>39</v>
      </c>
      <c r="O91" s="21" t="s">
        <v>40</v>
      </c>
      <c r="Q91" s="27" t="s">
        <v>37</v>
      </c>
    </row>
    <row r="92" spans="1:17" ht="139.35" customHeight="1" x14ac:dyDescent="0.25">
      <c r="A92" s="81">
        <v>91</v>
      </c>
      <c r="B92" s="21" t="str">
        <f>考試資訊!$A$2</f>
        <v>114下高三畢業考</v>
      </c>
      <c r="C92" s="13" t="s">
        <v>15</v>
      </c>
      <c r="D92" s="107">
        <f>'114下高三畢業考公告'!U4</f>
        <v>0</v>
      </c>
      <c r="E92" s="27" t="s">
        <v>44</v>
      </c>
      <c r="F92" s="22" t="e">
        <f t="array" ref="F92">VLOOKUP(C92&amp;D92,IF({1,0},任課老師!A$2:A$999&amp;任課老師!B$2:B$999,任課老師!E$2:E$999),2,0)</f>
        <v>#N/A</v>
      </c>
      <c r="G92" s="23" t="str">
        <f>IF(A92&lt;71,考試資訊!B$2,考試資訊!B$3)</f>
        <v>4月30日</v>
      </c>
      <c r="H92" s="14" t="s">
        <v>246</v>
      </c>
      <c r="I92" s="14">
        <f t="shared" si="1"/>
        <v>3</v>
      </c>
      <c r="J92" s="14" t="s">
        <v>247</v>
      </c>
      <c r="K92" s="24" t="s">
        <v>38</v>
      </c>
      <c r="L92" s="25" t="str">
        <f t="array" ref="L92">VLOOKUP(C92&amp;G92&amp;I92,IF({1,0},監考老師!A$2:A$4000&amp;監考老師!B$2:B$4000&amp;監考老師!C$2:C$4000,監考老師!F$2:F$4000),2,0)</f>
        <v>謝妮鴛張惠棻郭慧嫻黎采玟</v>
      </c>
      <c r="M92" s="21" t="s">
        <v>39</v>
      </c>
      <c r="O92" s="21" t="s">
        <v>40</v>
      </c>
      <c r="Q92" s="27" t="s">
        <v>37</v>
      </c>
    </row>
    <row r="93" spans="1:17" ht="139.35" customHeight="1" x14ac:dyDescent="0.25">
      <c r="A93" s="81">
        <v>92</v>
      </c>
      <c r="B93" s="21" t="str">
        <f>考試資訊!$A$2</f>
        <v>114下高三畢業考</v>
      </c>
      <c r="C93" s="13" t="s">
        <v>16</v>
      </c>
      <c r="D93" s="107">
        <f>'114下高三畢業考公告'!U5</f>
        <v>0</v>
      </c>
      <c r="E93" s="27" t="s">
        <v>44</v>
      </c>
      <c r="F93" s="22" t="e">
        <f t="array" ref="F93">VLOOKUP(C93&amp;D93,IF({1,0},任課老師!A$2:A$999&amp;任課老師!B$2:B$999,任課老師!E$2:E$999),2,0)</f>
        <v>#N/A</v>
      </c>
      <c r="G93" s="23" t="str">
        <f>IF(A93&lt;71,考試資訊!B$2,考試資訊!B$3)</f>
        <v>4月30日</v>
      </c>
      <c r="H93" s="14" t="s">
        <v>246</v>
      </c>
      <c r="I93" s="14">
        <f t="shared" si="1"/>
        <v>3</v>
      </c>
      <c r="J93" s="14" t="s">
        <v>247</v>
      </c>
      <c r="K93" s="24" t="s">
        <v>38</v>
      </c>
      <c r="L93" s="25" t="str">
        <f t="array" ref="L93">VLOOKUP(C93&amp;G93&amp;I93,IF({1,0},監考老師!A$2:A$4000&amp;監考老師!B$2:B$4000&amp;監考老師!C$2:C$4000,監考老師!F$2:F$4000),2,0)</f>
        <v>謝妮鴛張惠棻郭慧嫻黎采玟</v>
      </c>
      <c r="M93" s="21" t="s">
        <v>39</v>
      </c>
      <c r="O93" s="21" t="s">
        <v>40</v>
      </c>
      <c r="Q93" s="27" t="s">
        <v>37</v>
      </c>
    </row>
    <row r="94" spans="1:17" ht="139.35" customHeight="1" x14ac:dyDescent="0.25">
      <c r="A94" s="81">
        <v>93</v>
      </c>
      <c r="B94" s="21" t="str">
        <f>考試資訊!$A$2</f>
        <v>114下高三畢業考</v>
      </c>
      <c r="C94" s="13" t="s">
        <v>17</v>
      </c>
      <c r="D94" s="107" t="str">
        <f>'114下高三畢業考公告'!U6</f>
        <v>植物生理</v>
      </c>
      <c r="E94" s="27" t="s">
        <v>44</v>
      </c>
      <c r="F94" s="22" t="str">
        <f t="array" ref="F94">VLOOKUP(C94&amp;D94,IF({1,0},任課老師!A$2:A$999&amp;任課老師!B$2:B$999,任課老師!E$2:E$999),2,0)</f>
        <v>黃怡萍</v>
      </c>
      <c r="G94" s="23" t="str">
        <f>IF(A94&lt;71,考試資訊!B$2,考試資訊!B$3)</f>
        <v>4月30日</v>
      </c>
      <c r="H94" s="14" t="s">
        <v>246</v>
      </c>
      <c r="I94" s="14">
        <f t="shared" si="1"/>
        <v>3</v>
      </c>
      <c r="J94" s="14" t="s">
        <v>247</v>
      </c>
      <c r="K94" s="24" t="s">
        <v>38</v>
      </c>
      <c r="L94" s="25" t="str">
        <f t="array" ref="L94">VLOOKUP(C94&amp;G94&amp;I94,IF({1,0},監考老師!A$2:A$4000&amp;監考老師!B$2:B$4000&amp;監考老師!C$2:C$4000,監考老師!F$2:F$4000),2,0)</f>
        <v>陳得康鄭雅凌徐大正</v>
      </c>
      <c r="M94" s="21" t="s">
        <v>39</v>
      </c>
      <c r="O94" s="21" t="s">
        <v>40</v>
      </c>
      <c r="Q94" s="27" t="s">
        <v>37</v>
      </c>
    </row>
    <row r="95" spans="1:17" ht="139.35" customHeight="1" x14ac:dyDescent="0.25">
      <c r="A95" s="81">
        <v>94</v>
      </c>
      <c r="B95" s="21" t="str">
        <f>考試資訊!$A$2</f>
        <v>114下高三畢業考</v>
      </c>
      <c r="C95" s="13" t="s">
        <v>18</v>
      </c>
      <c r="D95" s="82" t="str">
        <f>'114下高三畢業考公告'!U7</f>
        <v>室內裝修實習</v>
      </c>
      <c r="E95" s="27" t="s">
        <v>44</v>
      </c>
      <c r="F95" s="22" t="str">
        <f t="array" ref="F95">VLOOKUP(C95&amp;D95,IF({1,0},任課老師!A$2:A$999&amp;任課老師!B$2:B$999,任課老師!E$2:E$999),2,0)</f>
        <v>林哲弘</v>
      </c>
      <c r="G95" s="23" t="str">
        <f>IF(A95&lt;71,考試資訊!B$2,考試資訊!B$3)</f>
        <v>4月30日</v>
      </c>
      <c r="H95" s="14" t="s">
        <v>246</v>
      </c>
      <c r="I95" s="14">
        <f t="shared" si="1"/>
        <v>3</v>
      </c>
      <c r="J95" s="14" t="s">
        <v>247</v>
      </c>
      <c r="K95" s="24" t="s">
        <v>38</v>
      </c>
      <c r="L95" s="25" t="str">
        <f t="array" ref="L95">VLOOKUP(C95&amp;G95&amp;I95,IF({1,0},監考老師!A$2:A$4000&amp;監考老師!B$2:B$4000&amp;監考老師!C$2:C$4000,監考老師!F$2:F$4000),2,0)</f>
        <v>徐維鴻郭仲肯蔡美玲</v>
      </c>
      <c r="M95" s="21" t="s">
        <v>39</v>
      </c>
      <c r="O95" s="21" t="s">
        <v>40</v>
      </c>
      <c r="Q95" s="27" t="s">
        <v>37</v>
      </c>
    </row>
    <row r="96" spans="1:17" ht="139.35" customHeight="1" x14ac:dyDescent="0.25">
      <c r="A96" s="81">
        <v>95</v>
      </c>
      <c r="B96" s="21" t="str">
        <f>考試資訊!$A$2</f>
        <v>114下高三畢業考</v>
      </c>
      <c r="C96" s="13" t="s">
        <v>19</v>
      </c>
      <c r="D96" s="107">
        <f>'114下高三畢業考公告'!U8</f>
        <v>0</v>
      </c>
      <c r="E96" s="27" t="s">
        <v>44</v>
      </c>
      <c r="F96" s="22" t="e">
        <f t="array" ref="F96">VLOOKUP(C96&amp;D96,IF({1,0},任課老師!A$2:A$999&amp;任課老師!B$2:B$999,任課老師!E$2:E$999),2,0)</f>
        <v>#N/A</v>
      </c>
      <c r="G96" s="23" t="str">
        <f>IF(A96&lt;71,考試資訊!B$2,考試資訊!B$3)</f>
        <v>4月30日</v>
      </c>
      <c r="H96" s="14" t="s">
        <v>246</v>
      </c>
      <c r="I96" s="14">
        <f t="shared" si="1"/>
        <v>3</v>
      </c>
      <c r="J96" s="14" t="s">
        <v>247</v>
      </c>
      <c r="K96" s="24" t="s">
        <v>38</v>
      </c>
      <c r="L96" s="25" t="str">
        <f t="array" ref="L96">VLOOKUP(C96&amp;G96&amp;I96,IF({1,0},監考老師!A$2:A$4000&amp;監考老師!B$2:B$4000&amp;監考老師!C$2:C$4000,監考老師!F$2:F$4000),2,0)</f>
        <v/>
      </c>
      <c r="M96" s="21" t="s">
        <v>39</v>
      </c>
      <c r="O96" s="21" t="s">
        <v>40</v>
      </c>
      <c r="Q96" s="27" t="s">
        <v>37</v>
      </c>
    </row>
    <row r="97" spans="1:17" ht="139.35" customHeight="1" x14ac:dyDescent="0.25">
      <c r="A97" s="81">
        <v>96</v>
      </c>
      <c r="B97" s="21" t="str">
        <f>考試資訊!$A$2</f>
        <v>114下高三畢業考</v>
      </c>
      <c r="C97" s="13" t="s">
        <v>20</v>
      </c>
      <c r="D97" s="107">
        <f>'114下高三畢業考公告'!U9</f>
        <v>0</v>
      </c>
      <c r="E97" s="27" t="s">
        <v>44</v>
      </c>
      <c r="F97" s="22" t="e">
        <f t="array" ref="F97">VLOOKUP(C97&amp;D97,IF({1,0},任課老師!A$2:A$999&amp;任課老師!B$2:B$999,任課老師!E$2:E$999),2,0)</f>
        <v>#N/A</v>
      </c>
      <c r="G97" s="23" t="str">
        <f>IF(A97&lt;71,考試資訊!B$2,考試資訊!B$3)</f>
        <v>4月30日</v>
      </c>
      <c r="H97" s="14" t="s">
        <v>246</v>
      </c>
      <c r="I97" s="14">
        <f t="shared" si="1"/>
        <v>3</v>
      </c>
      <c r="J97" s="14" t="s">
        <v>247</v>
      </c>
      <c r="K97" s="24" t="s">
        <v>38</v>
      </c>
      <c r="L97" s="25" t="str">
        <f t="array" ref="L97">VLOOKUP(C97&amp;G97&amp;I97,IF({1,0},監考老師!A$2:A$4000&amp;監考老師!B$2:B$4000&amp;監考老師!C$2:C$4000,監考老師!F$2:F$4000),2,0)</f>
        <v>邱垂杰</v>
      </c>
      <c r="M97" s="21" t="s">
        <v>39</v>
      </c>
      <c r="O97" s="21" t="s">
        <v>40</v>
      </c>
      <c r="Q97" s="27" t="s">
        <v>37</v>
      </c>
    </row>
    <row r="98" spans="1:17" ht="139.35" customHeight="1" x14ac:dyDescent="0.25">
      <c r="A98" s="81">
        <v>97</v>
      </c>
      <c r="B98" s="21" t="str">
        <f>考試資訊!$A$2</f>
        <v>114下高三畢業考</v>
      </c>
      <c r="C98" s="13" t="s">
        <v>21</v>
      </c>
      <c r="D98" s="82" t="str">
        <f>'114下高三畢業考公告'!U10</f>
        <v>電路學/數位邏輯</v>
      </c>
      <c r="E98" s="27" t="s">
        <v>44</v>
      </c>
      <c r="F98" s="22" t="str">
        <f t="array" ref="F98">VLOOKUP(C98&amp;D98,IF({1,0},任課老師!A$2:A$999&amp;任課老師!B$2:B$999,任課老師!E$2:E$999),2,0)</f>
        <v>莊志偉鍾世英</v>
      </c>
      <c r="G98" s="23" t="str">
        <f>IF(A98&lt;71,考試資訊!B$2,考試資訊!B$3)</f>
        <v>4月30日</v>
      </c>
      <c r="H98" s="14" t="s">
        <v>246</v>
      </c>
      <c r="I98" s="14">
        <f t="shared" si="1"/>
        <v>3</v>
      </c>
      <c r="J98" s="14" t="s">
        <v>247</v>
      </c>
      <c r="K98" s="24" t="s">
        <v>38</v>
      </c>
      <c r="L98" s="25" t="str">
        <f t="array" ref="L98">VLOOKUP(C98&amp;G98&amp;I98,IF({1,0},監考老師!A$2:A$4000&amp;監考老師!B$2:B$4000&amp;監考老師!C$2:C$4000,監考老師!F$2:F$4000),2,0)</f>
        <v>羅正斌陳進國傅傳仁</v>
      </c>
      <c r="M98" s="21" t="s">
        <v>39</v>
      </c>
      <c r="O98" s="21" t="s">
        <v>40</v>
      </c>
      <c r="Q98" s="27" t="s">
        <v>37</v>
      </c>
    </row>
    <row r="99" spans="1:17" ht="139.35" customHeight="1" x14ac:dyDescent="0.25">
      <c r="A99" s="81">
        <v>98</v>
      </c>
      <c r="B99" s="21" t="str">
        <f>考試資訊!$A$2</f>
        <v>114下高三畢業考</v>
      </c>
      <c r="C99" s="13" t="s">
        <v>22</v>
      </c>
      <c r="D99" s="82" t="str">
        <f>'114下高三畢業考公告'!U11</f>
        <v>電路學/數位邏輯</v>
      </c>
      <c r="E99" s="27" t="s">
        <v>44</v>
      </c>
      <c r="F99" s="22" t="str">
        <f t="array" ref="F99">VLOOKUP(C99&amp;D99,IF({1,0},任課老師!A$2:A$999&amp;任課老師!B$2:B$999,任課老師!E$2:E$999),2,0)</f>
        <v>莊志偉鍾世英</v>
      </c>
      <c r="G99" s="23" t="str">
        <f>IF(A99&lt;71,考試資訊!B$2,考試資訊!B$3)</f>
        <v>4月30日</v>
      </c>
      <c r="H99" s="14" t="s">
        <v>246</v>
      </c>
      <c r="I99" s="14">
        <f t="shared" si="1"/>
        <v>3</v>
      </c>
      <c r="J99" s="14" t="s">
        <v>247</v>
      </c>
      <c r="K99" s="24" t="s">
        <v>38</v>
      </c>
      <c r="L99" s="25" t="str">
        <f t="array" ref="L99">VLOOKUP(C99&amp;G99&amp;I99,IF({1,0},監考老師!A$2:A$4000&amp;監考老師!B$2:B$4000&amp;監考老師!C$2:C$4000,監考老師!F$2:F$4000),2,0)</f>
        <v>羅正斌陳進國傅傳仁</v>
      </c>
      <c r="M99" s="21" t="s">
        <v>39</v>
      </c>
      <c r="O99" s="21" t="s">
        <v>40</v>
      </c>
      <c r="Q99" s="27" t="s">
        <v>37</v>
      </c>
    </row>
    <row r="100" spans="1:17" ht="139.35" customHeight="1" x14ac:dyDescent="0.25">
      <c r="A100" s="81">
        <v>99</v>
      </c>
      <c r="B100" s="21" t="str">
        <f>考試資訊!$A$2</f>
        <v>114下高三畢業考</v>
      </c>
      <c r="C100" s="13" t="s">
        <v>147</v>
      </c>
      <c r="D100" s="82">
        <f>'114下高三畢業考公告'!U12</f>
        <v>0</v>
      </c>
      <c r="E100" s="27" t="s">
        <v>44</v>
      </c>
      <c r="F100" s="22" t="e">
        <f t="array" ref="F100">VLOOKUP(C100&amp;D100,IF({1,0},任課老師!A$2:A$999&amp;任課老師!B$2:B$999,任課老師!E$2:E$999),2,0)</f>
        <v>#N/A</v>
      </c>
      <c r="G100" s="23" t="str">
        <f>IF(A100&lt;71,考試資訊!B$2,考試資訊!B$3)</f>
        <v>4月30日</v>
      </c>
      <c r="H100" s="14" t="s">
        <v>246</v>
      </c>
      <c r="I100" s="14">
        <f t="shared" si="1"/>
        <v>3</v>
      </c>
      <c r="J100" s="14" t="s">
        <v>247</v>
      </c>
      <c r="K100" s="24" t="s">
        <v>38</v>
      </c>
      <c r="L100" s="25" t="e">
        <f t="array" ref="L100">VLOOKUP(C100&amp;G100&amp;I100,IF({1,0},監考老師!A$2:A$4000&amp;監考老師!B$2:B$4000&amp;監考老師!C$2:C$4000,監考老師!F$2:F$4000),2,0)</f>
        <v>#N/A</v>
      </c>
      <c r="M100" s="21" t="s">
        <v>39</v>
      </c>
      <c r="O100" s="21" t="s">
        <v>40</v>
      </c>
      <c r="Q100" s="27" t="s">
        <v>37</v>
      </c>
    </row>
    <row r="101" spans="1:17" ht="139.35" customHeight="1" x14ac:dyDescent="0.25">
      <c r="A101" s="81">
        <v>100</v>
      </c>
      <c r="B101" s="21" t="str">
        <f>考試資訊!$A$2</f>
        <v>114下高三畢業考</v>
      </c>
      <c r="C101" s="13" t="s">
        <v>153</v>
      </c>
      <c r="D101" s="106" t="str">
        <f>'114下高三畢業考公告'!U13</f>
        <v>社區清潔服務實習</v>
      </c>
      <c r="E101" s="27" t="s">
        <v>44</v>
      </c>
      <c r="F101" s="22" t="str">
        <f t="array" ref="F101">VLOOKUP(C101&amp;D101,IF({1,0},任課老師!A$2:A$999&amp;任課老師!B$2:B$999,任課老師!E$2:E$999),2,0)</f>
        <v>張淑芬</v>
      </c>
      <c r="G101" s="23" t="str">
        <f>IF(A101&lt;71,考試資訊!B$2,考試資訊!B$3)</f>
        <v>4月30日</v>
      </c>
      <c r="H101" s="14" t="s">
        <v>246</v>
      </c>
      <c r="I101" s="14">
        <f t="shared" si="1"/>
        <v>3</v>
      </c>
      <c r="J101" s="14" t="s">
        <v>247</v>
      </c>
      <c r="K101" s="24" t="s">
        <v>38</v>
      </c>
      <c r="L101" s="25" t="str">
        <f t="array" ref="L101">VLOOKUP(C101&amp;G101&amp;I101,IF({1,0},監考老師!A$2:A$4000&amp;監考老師!B$2:B$4000&amp;監考老師!C$2:C$4000,監考老師!F$2:F$4000),2,0)</f>
        <v>胡舒華</v>
      </c>
      <c r="M101" s="21" t="s">
        <v>39</v>
      </c>
      <c r="O101" s="21" t="s">
        <v>40</v>
      </c>
      <c r="Q101" s="27" t="s">
        <v>37</v>
      </c>
    </row>
    <row r="102" spans="1:17" ht="139.35" customHeight="1" x14ac:dyDescent="0.25">
      <c r="A102" s="81">
        <v>101</v>
      </c>
      <c r="B102" s="21" t="str">
        <f>考試資訊!$A$2</f>
        <v>114下高三畢業考</v>
      </c>
      <c r="C102" s="13" t="s">
        <v>15</v>
      </c>
      <c r="D102" s="107" t="str">
        <f>'114下高三畢業考公告'!W4</f>
        <v>國語文</v>
      </c>
      <c r="E102" s="27" t="s">
        <v>44</v>
      </c>
      <c r="F102" s="22" t="str">
        <f t="array" ref="F102">VLOOKUP(C102&amp;D102,IF({1,0},任課老師!A$2:A$999&amp;任課老師!B$2:B$999,任課老師!E$2:E$999),2,0)</f>
        <v>向元玲</v>
      </c>
      <c r="G102" s="23" t="str">
        <f>IF(A102&lt;71,考試資訊!B$2,考試資訊!B$3)</f>
        <v>4月30日</v>
      </c>
      <c r="H102" s="14" t="s">
        <v>246</v>
      </c>
      <c r="I102" s="14">
        <f t="shared" si="1"/>
        <v>4</v>
      </c>
      <c r="J102" s="14" t="s">
        <v>247</v>
      </c>
      <c r="K102" s="24" t="s">
        <v>38</v>
      </c>
      <c r="L102" s="25" t="str">
        <f t="array" ref="L102">VLOOKUP(C102&amp;G102&amp;I102,IF({1,0},監考老師!A$2:A$4000&amp;監考老師!B$2:B$4000&amp;監考老師!C$2:C$4000,監考老師!F$2:F$4000),2,0)</f>
        <v>謝妮鴛張惠棻郭慧嫻黎采玟</v>
      </c>
      <c r="M102" s="21" t="s">
        <v>39</v>
      </c>
      <c r="O102" s="21" t="s">
        <v>40</v>
      </c>
      <c r="Q102" s="27" t="s">
        <v>37</v>
      </c>
    </row>
    <row r="103" spans="1:17" ht="139.35" customHeight="1" x14ac:dyDescent="0.25">
      <c r="A103" s="81">
        <v>102</v>
      </c>
      <c r="B103" s="21" t="str">
        <f>考試資訊!$A$2</f>
        <v>114下高三畢業考</v>
      </c>
      <c r="C103" s="13" t="s">
        <v>16</v>
      </c>
      <c r="D103" s="107" t="str">
        <f>'114下高三畢業考公告'!W5</f>
        <v>國語文</v>
      </c>
      <c r="E103" s="27" t="s">
        <v>44</v>
      </c>
      <c r="F103" s="22" t="str">
        <f t="array" ref="F103">VLOOKUP(C103&amp;D103,IF({1,0},任課老師!A$2:A$999&amp;任課老師!B$2:B$999,任課老師!E$2:E$999),2,0)</f>
        <v>陳建德</v>
      </c>
      <c r="G103" s="23" t="str">
        <f>IF(A103&lt;71,考試資訊!B$2,考試資訊!B$3)</f>
        <v>4月30日</v>
      </c>
      <c r="H103" s="14" t="s">
        <v>246</v>
      </c>
      <c r="I103" s="14">
        <f t="shared" si="1"/>
        <v>4</v>
      </c>
      <c r="J103" s="14" t="s">
        <v>247</v>
      </c>
      <c r="K103" s="24" t="s">
        <v>38</v>
      </c>
      <c r="L103" s="25" t="str">
        <f t="array" ref="L103">VLOOKUP(C103&amp;G103&amp;I103,IF({1,0},監考老師!A$2:A$4000&amp;監考老師!B$2:B$4000&amp;監考老師!C$2:C$4000,監考老師!F$2:F$4000),2,0)</f>
        <v>謝妮鴛張惠棻郭慧嫻黎采玟</v>
      </c>
      <c r="M103" s="21" t="s">
        <v>39</v>
      </c>
      <c r="O103" s="21" t="s">
        <v>40</v>
      </c>
      <c r="Q103" s="27" t="s">
        <v>37</v>
      </c>
    </row>
    <row r="104" spans="1:17" ht="139.35" customHeight="1" x14ac:dyDescent="0.25">
      <c r="A104" s="81">
        <v>103</v>
      </c>
      <c r="B104" s="21" t="str">
        <f>考試資訊!$A$2</f>
        <v>114下高三畢業考</v>
      </c>
      <c r="C104" s="13" t="s">
        <v>17</v>
      </c>
      <c r="D104" s="107" t="str">
        <f>'114下高三畢業考公告'!W6</f>
        <v>國語文</v>
      </c>
      <c r="E104" s="27" t="s">
        <v>44</v>
      </c>
      <c r="F104" s="22" t="str">
        <f t="array" ref="F104">VLOOKUP(C104&amp;D104,IF({1,0},任課老師!A$2:A$999&amp;任課老師!B$2:B$999,任課老師!E$2:E$999),2,0)</f>
        <v>傅苡嫙</v>
      </c>
      <c r="G104" s="23" t="str">
        <f>IF(A104&lt;71,考試資訊!B$2,考試資訊!B$3)</f>
        <v>4月30日</v>
      </c>
      <c r="H104" s="14" t="s">
        <v>246</v>
      </c>
      <c r="I104" s="14">
        <f t="shared" si="1"/>
        <v>4</v>
      </c>
      <c r="J104" s="14" t="s">
        <v>247</v>
      </c>
      <c r="K104" s="24" t="s">
        <v>38</v>
      </c>
      <c r="L104" s="25" t="str">
        <f t="array" ref="L104">VLOOKUP(C104&amp;G104&amp;I104,IF({1,0},監考老師!A$2:A$4000&amp;監考老師!B$2:B$4000&amp;監考老師!C$2:C$4000,監考老師!F$2:F$4000),2,0)</f>
        <v>陳得康鄭雅凌徐大正</v>
      </c>
      <c r="M104" s="21" t="s">
        <v>39</v>
      </c>
      <c r="O104" s="21" t="s">
        <v>40</v>
      </c>
      <c r="Q104" s="27" t="s">
        <v>37</v>
      </c>
    </row>
    <row r="105" spans="1:17" ht="139.35" customHeight="1" x14ac:dyDescent="0.25">
      <c r="A105" s="81">
        <v>104</v>
      </c>
      <c r="B105" s="21" t="str">
        <f>考試資訊!$A$2</f>
        <v>114下高三畢業考</v>
      </c>
      <c r="C105" s="13" t="s">
        <v>18</v>
      </c>
      <c r="D105" s="107" t="str">
        <f>'114下高三畢業考公告'!W7</f>
        <v>國語文</v>
      </c>
      <c r="E105" s="27" t="s">
        <v>44</v>
      </c>
      <c r="F105" s="22" t="str">
        <f t="array" ref="F105">VLOOKUP(C105&amp;D105,IF({1,0},任課老師!A$2:A$999&amp;任課老師!B$2:B$999,任課老師!E$2:E$999),2,0)</f>
        <v>向元玲</v>
      </c>
      <c r="G105" s="23" t="str">
        <f>IF(A105&lt;71,考試資訊!B$2,考試資訊!B$3)</f>
        <v>4月30日</v>
      </c>
      <c r="H105" s="14" t="s">
        <v>246</v>
      </c>
      <c r="I105" s="14">
        <f t="shared" si="1"/>
        <v>4</v>
      </c>
      <c r="J105" s="14" t="s">
        <v>247</v>
      </c>
      <c r="K105" s="24" t="s">
        <v>38</v>
      </c>
      <c r="L105" s="25" t="str">
        <f t="array" ref="L105">VLOOKUP(C105&amp;G105&amp;I105,IF({1,0},監考老師!A$2:A$4000&amp;監考老師!B$2:B$4000&amp;監考老師!C$2:C$4000,監考老師!F$2:F$4000),2,0)</f>
        <v>徐維鴻郭仲肯蔡美玲</v>
      </c>
      <c r="M105" s="21" t="s">
        <v>39</v>
      </c>
      <c r="O105" s="21" t="s">
        <v>40</v>
      </c>
      <c r="Q105" s="27" t="s">
        <v>37</v>
      </c>
    </row>
    <row r="106" spans="1:17" ht="139.35" customHeight="1" x14ac:dyDescent="0.25">
      <c r="A106" s="81">
        <v>105</v>
      </c>
      <c r="B106" s="21" t="str">
        <f>考試資訊!$A$2</f>
        <v>114下高三畢業考</v>
      </c>
      <c r="C106" s="13" t="s">
        <v>19</v>
      </c>
      <c r="D106" s="107">
        <f>'114下高三畢業考公告'!W8</f>
        <v>0</v>
      </c>
      <c r="E106" s="27" t="s">
        <v>44</v>
      </c>
      <c r="F106" s="22" t="e">
        <f t="array" ref="F106">VLOOKUP(C106&amp;D106,IF({1,0},任課老師!A$2:A$999&amp;任課老師!B$2:B$999,任課老師!E$2:E$999),2,0)</f>
        <v>#N/A</v>
      </c>
      <c r="G106" s="23" t="str">
        <f>IF(A106&lt;71,考試資訊!B$2,考試資訊!B$3)</f>
        <v>4月30日</v>
      </c>
      <c r="H106" s="14" t="s">
        <v>246</v>
      </c>
      <c r="I106" s="14">
        <f t="shared" si="1"/>
        <v>4</v>
      </c>
      <c r="J106" s="14" t="s">
        <v>247</v>
      </c>
      <c r="K106" s="24" t="s">
        <v>38</v>
      </c>
      <c r="L106" s="25" t="str">
        <f t="array" ref="L106">VLOOKUP(C106&amp;G106&amp;I106,IF({1,0},監考老師!A$2:A$4000&amp;監考老師!B$2:B$4000&amp;監考老師!C$2:C$4000,監考老師!F$2:F$4000),2,0)</f>
        <v/>
      </c>
      <c r="M106" s="21" t="s">
        <v>39</v>
      </c>
      <c r="O106" s="21" t="s">
        <v>40</v>
      </c>
      <c r="Q106" s="27" t="s">
        <v>37</v>
      </c>
    </row>
    <row r="107" spans="1:17" ht="139.35" customHeight="1" x14ac:dyDescent="0.25">
      <c r="A107" s="81">
        <v>106</v>
      </c>
      <c r="B107" s="21" t="str">
        <f>考試資訊!$A$2</f>
        <v>114下高三畢業考</v>
      </c>
      <c r="C107" s="13" t="s">
        <v>20</v>
      </c>
      <c r="D107" s="107" t="str">
        <f>'114下高三畢業考公告'!W9</f>
        <v>國語文</v>
      </c>
      <c r="E107" s="27" t="s">
        <v>44</v>
      </c>
      <c r="F107" s="22" t="str">
        <f t="array" ref="F107">VLOOKUP(C107&amp;D107,IF({1,0},任課老師!A$2:A$999&amp;任課老師!B$2:B$999,任課老師!E$2:E$999),2,0)</f>
        <v>周古陽</v>
      </c>
      <c r="G107" s="23" t="str">
        <f>IF(A107&lt;71,考試資訊!B$2,考試資訊!B$3)</f>
        <v>4月30日</v>
      </c>
      <c r="H107" s="14" t="s">
        <v>246</v>
      </c>
      <c r="I107" s="14">
        <f t="shared" si="1"/>
        <v>4</v>
      </c>
      <c r="J107" s="14" t="s">
        <v>247</v>
      </c>
      <c r="K107" s="24" t="s">
        <v>38</v>
      </c>
      <c r="L107" s="25" t="str">
        <f t="array" ref="L107">VLOOKUP(C107&amp;G107&amp;I107,IF({1,0},監考老師!A$2:A$4000&amp;監考老師!B$2:B$4000&amp;監考老師!C$2:C$4000,監考老師!F$2:F$4000),2,0)</f>
        <v>邱昀儀</v>
      </c>
      <c r="M107" s="21" t="s">
        <v>39</v>
      </c>
      <c r="O107" s="21" t="s">
        <v>40</v>
      </c>
      <c r="Q107" s="27" t="s">
        <v>37</v>
      </c>
    </row>
    <row r="108" spans="1:17" ht="139.35" customHeight="1" x14ac:dyDescent="0.25">
      <c r="A108" s="81">
        <v>107</v>
      </c>
      <c r="B108" s="21" t="str">
        <f>考試資訊!$A$2</f>
        <v>114下高三畢業考</v>
      </c>
      <c r="C108" s="13" t="s">
        <v>21</v>
      </c>
      <c r="D108" s="107" t="str">
        <f>'114下高三畢業考公告'!W10</f>
        <v>國語文</v>
      </c>
      <c r="E108" s="27" t="s">
        <v>44</v>
      </c>
      <c r="F108" s="22" t="str">
        <f t="array" ref="F108">VLOOKUP(C108&amp;D108,IF({1,0},任課老師!A$2:A$999&amp;任課老師!B$2:B$999,任課老師!E$2:E$999),2,0)</f>
        <v>胡文宗</v>
      </c>
      <c r="G108" s="23" t="str">
        <f>IF(A108&lt;71,考試資訊!B$2,考試資訊!B$3)</f>
        <v>4月30日</v>
      </c>
      <c r="H108" s="14" t="s">
        <v>246</v>
      </c>
      <c r="I108" s="14">
        <f t="shared" si="1"/>
        <v>4</v>
      </c>
      <c r="J108" s="14" t="s">
        <v>247</v>
      </c>
      <c r="K108" s="24" t="s">
        <v>38</v>
      </c>
      <c r="L108" s="25" t="str">
        <f t="array" ref="L108">VLOOKUP(C108&amp;G108&amp;I108,IF({1,0},監考老師!A$2:A$4000&amp;監考老師!B$2:B$4000&amp;監考老師!C$2:C$4000,監考老師!F$2:F$4000),2,0)</f>
        <v>羅正斌陳進國傅傳仁</v>
      </c>
      <c r="M108" s="21" t="s">
        <v>39</v>
      </c>
      <c r="O108" s="21" t="s">
        <v>40</v>
      </c>
      <c r="Q108" s="27" t="s">
        <v>37</v>
      </c>
    </row>
    <row r="109" spans="1:17" ht="139.35" customHeight="1" x14ac:dyDescent="0.25">
      <c r="A109" s="81">
        <v>108</v>
      </c>
      <c r="B109" s="21" t="str">
        <f>考試資訊!$A$2</f>
        <v>114下高三畢業考</v>
      </c>
      <c r="C109" s="13" t="s">
        <v>22</v>
      </c>
      <c r="D109" s="82" t="str">
        <f>'114下高三畢業考公告'!W11</f>
        <v>國語文</v>
      </c>
      <c r="E109" s="27" t="s">
        <v>44</v>
      </c>
      <c r="F109" s="22" t="str">
        <f t="array" ref="F109">VLOOKUP(C109&amp;D109,IF({1,0},任課老師!A$2:A$999&amp;任課老師!B$2:B$999,任課老師!E$2:E$999),2,0)</f>
        <v>周古陽</v>
      </c>
      <c r="G109" s="23" t="str">
        <f>IF(A109&lt;71,考試資訊!B$2,考試資訊!B$3)</f>
        <v>4月30日</v>
      </c>
      <c r="H109" s="14" t="s">
        <v>246</v>
      </c>
      <c r="I109" s="14">
        <f t="shared" si="1"/>
        <v>4</v>
      </c>
      <c r="J109" s="14" t="s">
        <v>247</v>
      </c>
      <c r="K109" s="24" t="s">
        <v>38</v>
      </c>
      <c r="L109" s="25" t="str">
        <f t="array" ref="L109">VLOOKUP(C109&amp;G109&amp;I109,IF({1,0},監考老師!A$2:A$4000&amp;監考老師!B$2:B$4000&amp;監考老師!C$2:C$4000,監考老師!F$2:F$4000),2,0)</f>
        <v>羅正斌陳進國傅傳仁</v>
      </c>
      <c r="M109" s="21" t="s">
        <v>39</v>
      </c>
      <c r="O109" s="21" t="s">
        <v>40</v>
      </c>
      <c r="Q109" s="27" t="s">
        <v>37</v>
      </c>
    </row>
    <row r="110" spans="1:17" ht="139.35" customHeight="1" x14ac:dyDescent="0.25">
      <c r="A110" s="81">
        <v>109</v>
      </c>
      <c r="B110" s="21" t="str">
        <f>考試資訊!$A$2</f>
        <v>114下高三畢業考</v>
      </c>
      <c r="C110" s="13" t="s">
        <v>147</v>
      </c>
      <c r="D110" s="107">
        <f>'114下高三畢業考公告'!W12</f>
        <v>0</v>
      </c>
      <c r="E110" s="27" t="s">
        <v>44</v>
      </c>
      <c r="F110" s="22" t="e">
        <f t="array" ref="F110">VLOOKUP(C110&amp;D110,IF({1,0},任課老師!A$2:A$999&amp;任課老師!B$2:B$999,任課老師!E$2:E$999),2,0)</f>
        <v>#N/A</v>
      </c>
      <c r="G110" s="23" t="str">
        <f>IF(A110&lt;71,考試資訊!B$2,考試資訊!B$3)</f>
        <v>4月30日</v>
      </c>
      <c r="H110" s="14" t="s">
        <v>246</v>
      </c>
      <c r="I110" s="14">
        <f t="shared" si="1"/>
        <v>4</v>
      </c>
      <c r="J110" s="14" t="s">
        <v>247</v>
      </c>
      <c r="K110" s="24" t="s">
        <v>38</v>
      </c>
      <c r="L110" s="25" t="e">
        <f t="array" ref="L110">VLOOKUP(C110&amp;G110&amp;I110,IF({1,0},監考老師!A$2:A$4000&amp;監考老師!B$2:B$4000&amp;監考老師!C$2:C$4000,監考老師!F$2:F$4000),2,0)</f>
        <v>#N/A</v>
      </c>
      <c r="M110" s="21" t="s">
        <v>39</v>
      </c>
      <c r="O110" s="21" t="s">
        <v>40</v>
      </c>
      <c r="Q110" s="27" t="s">
        <v>37</v>
      </c>
    </row>
    <row r="111" spans="1:17" ht="139.35" customHeight="1" x14ac:dyDescent="0.25">
      <c r="A111" s="81">
        <v>110</v>
      </c>
      <c r="B111" s="21" t="str">
        <f>考試資訊!$A$2</f>
        <v>114下高三畢業考</v>
      </c>
      <c r="C111" s="13" t="s">
        <v>153</v>
      </c>
      <c r="D111" s="107" t="str">
        <f>'114下高三畢業考公告'!W13</f>
        <v>國語文</v>
      </c>
      <c r="E111" s="27" t="s">
        <v>44</v>
      </c>
      <c r="F111" s="22" t="str">
        <f t="array" ref="F111">VLOOKUP(C111&amp;D111,IF({1,0},任課老師!A$2:A$999&amp;任課老師!B$2:B$999,任課老師!E$2:E$999),2,0)</f>
        <v>胡舒華</v>
      </c>
      <c r="G111" s="23" t="str">
        <f>IF(A111&lt;71,考試資訊!B$2,考試資訊!B$3)</f>
        <v>4月30日</v>
      </c>
      <c r="H111" s="14" t="s">
        <v>246</v>
      </c>
      <c r="I111" s="14">
        <f t="shared" si="1"/>
        <v>4</v>
      </c>
      <c r="J111" s="14" t="s">
        <v>247</v>
      </c>
      <c r="K111" s="24" t="s">
        <v>38</v>
      </c>
      <c r="L111" s="25" t="str">
        <f t="array" ref="L111">VLOOKUP(C111&amp;G111&amp;I111,IF({1,0},監考老師!A$2:A$4000&amp;監考老師!B$2:B$4000&amp;監考老師!C$2:C$4000,監考老師!F$2:F$4000),2,0)</f>
        <v>胡舒華</v>
      </c>
      <c r="M111" s="21" t="s">
        <v>39</v>
      </c>
      <c r="O111" s="21" t="s">
        <v>40</v>
      </c>
      <c r="Q111" s="27" t="s">
        <v>37</v>
      </c>
    </row>
    <row r="112" spans="1:17" ht="139.35" customHeight="1" x14ac:dyDescent="0.25">
      <c r="A112" s="81">
        <v>111</v>
      </c>
      <c r="B112" s="21" t="str">
        <f>考試資訊!$A$2</f>
        <v>114下高三畢業考</v>
      </c>
      <c r="C112" s="13" t="s">
        <v>15</v>
      </c>
      <c r="D112" s="107">
        <f>'114下高三畢業考公告'!Y4</f>
        <v>0</v>
      </c>
      <c r="E112" s="27" t="s">
        <v>44</v>
      </c>
      <c r="F112" s="22" t="e">
        <f t="array" ref="F112">VLOOKUP(C112&amp;D112,IF({1,0},任課老師!A$2:A$999&amp;任課老師!B$2:B$999,任課老師!E$2:E$999),2,0)</f>
        <v>#N/A</v>
      </c>
      <c r="G112" s="23" t="str">
        <f>IF(A112&lt;71,考試資訊!B$2,考試資訊!B$3)</f>
        <v>4月30日</v>
      </c>
      <c r="H112" s="14" t="s">
        <v>246</v>
      </c>
      <c r="I112" s="14">
        <f t="shared" si="1"/>
        <v>5</v>
      </c>
      <c r="J112" s="14" t="s">
        <v>247</v>
      </c>
      <c r="K112" s="24" t="s">
        <v>38</v>
      </c>
      <c r="L112" s="25" t="str">
        <f t="array" ref="L112">VLOOKUP(C112&amp;G112&amp;I112,IF({1,0},監考老師!A$2:A$4000&amp;監考老師!B$2:B$4000&amp;監考老師!C$2:C$4000,監考老師!F$2:F$4000),2,0)</f>
        <v>向元玲</v>
      </c>
      <c r="M112" s="21" t="s">
        <v>39</v>
      </c>
      <c r="O112" s="21" t="s">
        <v>40</v>
      </c>
      <c r="Q112" s="27" t="s">
        <v>37</v>
      </c>
    </row>
    <row r="113" spans="1:17" ht="139.35" customHeight="1" x14ac:dyDescent="0.25">
      <c r="A113" s="81">
        <v>112</v>
      </c>
      <c r="B113" s="21" t="str">
        <f>考試資訊!$A$2</f>
        <v>114下高三畢業考</v>
      </c>
      <c r="C113" s="13" t="s">
        <v>16</v>
      </c>
      <c r="D113" s="107">
        <f>'114下高三畢業考公告'!Y5</f>
        <v>0</v>
      </c>
      <c r="E113" s="27" t="s">
        <v>44</v>
      </c>
      <c r="F113" s="22" t="e">
        <f t="array" ref="F113">VLOOKUP(C113&amp;D113,IF({1,0},任課老師!A$2:A$999&amp;任課老師!B$2:B$999,任課老師!E$2:E$999),2,0)</f>
        <v>#N/A</v>
      </c>
      <c r="G113" s="23" t="str">
        <f>IF(A113&lt;71,考試資訊!B$2,考試資訊!B$3)</f>
        <v>4月30日</v>
      </c>
      <c r="H113" s="14" t="s">
        <v>246</v>
      </c>
      <c r="I113" s="14">
        <f t="shared" si="1"/>
        <v>5</v>
      </c>
      <c r="J113" s="14" t="s">
        <v>247</v>
      </c>
      <c r="K113" s="24" t="s">
        <v>38</v>
      </c>
      <c r="L113" s="25" t="str">
        <f t="array" ref="L113">VLOOKUP(C113&amp;G113&amp;I113,IF({1,0},監考老師!A$2:A$4000&amp;監考老師!B$2:B$4000&amp;監考老師!C$2:C$4000,監考老師!F$2:F$4000),2,0)</f>
        <v>陳建德</v>
      </c>
      <c r="M113" s="21" t="s">
        <v>39</v>
      </c>
      <c r="O113" s="21" t="s">
        <v>40</v>
      </c>
      <c r="Q113" s="27" t="s">
        <v>37</v>
      </c>
    </row>
    <row r="114" spans="1:17" ht="139.35" customHeight="1" x14ac:dyDescent="0.25">
      <c r="A114" s="81">
        <v>113</v>
      </c>
      <c r="B114" s="21" t="str">
        <f>考試資訊!$A$2</f>
        <v>114下高三畢業考</v>
      </c>
      <c r="C114" s="13" t="s">
        <v>17</v>
      </c>
      <c r="D114" s="107">
        <f>'114下高三畢業考公告'!Y6</f>
        <v>0</v>
      </c>
      <c r="E114" s="27" t="s">
        <v>44</v>
      </c>
      <c r="F114" s="22" t="e">
        <f t="array" ref="F114">VLOOKUP(C114&amp;D114,IF({1,0},任課老師!A$2:A$999&amp;任課老師!B$2:B$999,任課老師!E$2:E$999),2,0)</f>
        <v>#N/A</v>
      </c>
      <c r="G114" s="23" t="str">
        <f>IF(A114&lt;71,考試資訊!B$2,考試資訊!B$3)</f>
        <v>4月30日</v>
      </c>
      <c r="H114" s="14" t="s">
        <v>246</v>
      </c>
      <c r="I114" s="14">
        <f t="shared" si="1"/>
        <v>5</v>
      </c>
      <c r="J114" s="14" t="s">
        <v>247</v>
      </c>
      <c r="K114" s="24" t="s">
        <v>38</v>
      </c>
      <c r="L114" s="25" t="str">
        <f t="array" ref="L114">VLOOKUP(C114&amp;G114&amp;I114,IF({1,0},監考老師!A$2:A$4000&amp;監考老師!B$2:B$4000&amp;監考老師!C$2:C$4000,監考老師!F$2:F$4000),2,0)</f>
        <v>傅苡嫙</v>
      </c>
      <c r="M114" s="21" t="s">
        <v>39</v>
      </c>
      <c r="O114" s="21" t="s">
        <v>40</v>
      </c>
      <c r="Q114" s="27" t="s">
        <v>37</v>
      </c>
    </row>
    <row r="115" spans="1:17" ht="139.35" customHeight="1" x14ac:dyDescent="0.25">
      <c r="A115" s="81">
        <v>114</v>
      </c>
      <c r="B115" s="21" t="str">
        <f>考試資訊!$A$2</f>
        <v>114下高三畢業考</v>
      </c>
      <c r="C115" s="13" t="s">
        <v>18</v>
      </c>
      <c r="D115" s="107">
        <f>'114下高三畢業考公告'!Y7</f>
        <v>0</v>
      </c>
      <c r="E115" s="27" t="s">
        <v>44</v>
      </c>
      <c r="F115" s="22" t="e">
        <f t="array" ref="F115">VLOOKUP(C115&amp;D115,IF({1,0},任課老師!A$2:A$999&amp;任課老師!B$2:B$999,任課老師!E$2:E$999),2,0)</f>
        <v>#N/A</v>
      </c>
      <c r="G115" s="23" t="str">
        <f>IF(A115&lt;71,考試資訊!B$2,考試資訊!B$3)</f>
        <v>4月30日</v>
      </c>
      <c r="H115" s="14" t="s">
        <v>246</v>
      </c>
      <c r="I115" s="14">
        <f t="shared" si="1"/>
        <v>5</v>
      </c>
      <c r="J115" s="14" t="s">
        <v>247</v>
      </c>
      <c r="K115" s="24" t="s">
        <v>38</v>
      </c>
      <c r="L115" s="25" t="str">
        <f t="array" ref="L115">VLOOKUP(C115&amp;G115&amp;I115,IF({1,0},監考老師!A$2:A$4000&amp;監考老師!B$2:B$4000&amp;監考老師!C$2:C$4000,監考老師!F$2:F$4000),2,0)</f>
        <v>江其龍</v>
      </c>
      <c r="M115" s="21" t="s">
        <v>39</v>
      </c>
      <c r="O115" s="21" t="s">
        <v>40</v>
      </c>
      <c r="Q115" s="27" t="s">
        <v>37</v>
      </c>
    </row>
    <row r="116" spans="1:17" ht="139.35" customHeight="1" x14ac:dyDescent="0.25">
      <c r="A116" s="81">
        <v>115</v>
      </c>
      <c r="B116" s="21" t="str">
        <f>考試資訊!$A$2</f>
        <v>114下高三畢業考</v>
      </c>
      <c r="C116" s="13" t="s">
        <v>19</v>
      </c>
      <c r="D116" s="107">
        <f>'114下高三畢業考公告'!Y8</f>
        <v>0</v>
      </c>
      <c r="E116" s="27" t="s">
        <v>44</v>
      </c>
      <c r="F116" s="22" t="e">
        <f t="array" ref="F116">VLOOKUP(C116&amp;D116,IF({1,0},任課老師!A$2:A$999&amp;任課老師!B$2:B$999,任課老師!E$2:E$999),2,0)</f>
        <v>#N/A</v>
      </c>
      <c r="G116" s="23" t="str">
        <f>IF(A116&lt;71,考試資訊!B$2,考試資訊!B$3)</f>
        <v>4月30日</v>
      </c>
      <c r="H116" s="14" t="s">
        <v>246</v>
      </c>
      <c r="I116" s="14">
        <f t="shared" si="1"/>
        <v>5</v>
      </c>
      <c r="J116" s="14" t="s">
        <v>247</v>
      </c>
      <c r="K116" s="24" t="s">
        <v>38</v>
      </c>
      <c r="L116" s="25" t="str">
        <f t="array" ref="L116">VLOOKUP(C116&amp;G116&amp;I116,IF({1,0},監考老師!A$2:A$4000&amp;監考老師!B$2:B$4000&amp;監考老師!C$2:C$4000,監考老師!F$2:F$4000),2,0)</f>
        <v/>
      </c>
      <c r="M116" s="21" t="s">
        <v>39</v>
      </c>
      <c r="O116" s="21" t="s">
        <v>40</v>
      </c>
      <c r="Q116" s="27" t="s">
        <v>37</v>
      </c>
    </row>
    <row r="117" spans="1:17" ht="139.35" customHeight="1" x14ac:dyDescent="0.25">
      <c r="A117" s="81">
        <v>116</v>
      </c>
      <c r="B117" s="21" t="str">
        <f>考試資訊!$A$2</f>
        <v>114下高三畢業考</v>
      </c>
      <c r="C117" s="13" t="s">
        <v>20</v>
      </c>
      <c r="D117" s="107">
        <f>'114下高三畢業考公告'!Y9</f>
        <v>0</v>
      </c>
      <c r="E117" s="27" t="s">
        <v>44</v>
      </c>
      <c r="F117" s="22" t="e">
        <f t="array" ref="F117">VLOOKUP(C117&amp;D117,IF({1,0},任課老師!A$2:A$999&amp;任課老師!B$2:B$999,任課老師!E$2:E$999),2,0)</f>
        <v>#N/A</v>
      </c>
      <c r="G117" s="23" t="str">
        <f>IF(A117&lt;71,考試資訊!B$2,考試資訊!B$3)</f>
        <v>4月30日</v>
      </c>
      <c r="H117" s="14" t="s">
        <v>246</v>
      </c>
      <c r="I117" s="14">
        <f t="shared" si="1"/>
        <v>5</v>
      </c>
      <c r="J117" s="14" t="s">
        <v>247</v>
      </c>
      <c r="K117" s="24" t="s">
        <v>38</v>
      </c>
      <c r="L117" s="25" t="str">
        <f t="array" ref="L117">VLOOKUP(C117&amp;G117&amp;I117,IF({1,0},監考老師!A$2:A$4000&amp;監考老師!B$2:B$4000&amp;監考老師!C$2:C$4000,監考老師!F$2:F$4000),2,0)</f>
        <v>黃毓琳</v>
      </c>
      <c r="M117" s="21" t="s">
        <v>39</v>
      </c>
      <c r="O117" s="21" t="s">
        <v>40</v>
      </c>
      <c r="Q117" s="27" t="s">
        <v>37</v>
      </c>
    </row>
    <row r="118" spans="1:17" ht="139.35" customHeight="1" x14ac:dyDescent="0.25">
      <c r="A118" s="81">
        <v>117</v>
      </c>
      <c r="B118" s="21" t="str">
        <f>考試資訊!$A$2</f>
        <v>114下高三畢業考</v>
      </c>
      <c r="C118" s="13" t="s">
        <v>21</v>
      </c>
      <c r="D118" s="107">
        <f>'114下高三畢業考公告'!Y10</f>
        <v>0</v>
      </c>
      <c r="E118" s="27" t="s">
        <v>44</v>
      </c>
      <c r="F118" s="22" t="e">
        <f t="array" ref="F118">VLOOKUP(C118&amp;D118,IF({1,0},任課老師!A$2:A$999&amp;任課老師!B$2:B$999,任課老師!E$2:E$999),2,0)</f>
        <v>#N/A</v>
      </c>
      <c r="G118" s="23" t="str">
        <f>IF(A118&lt;71,考試資訊!B$2,考試資訊!B$3)</f>
        <v>4月30日</v>
      </c>
      <c r="H118" s="14" t="s">
        <v>246</v>
      </c>
      <c r="I118" s="14">
        <f t="shared" si="1"/>
        <v>5</v>
      </c>
      <c r="J118" s="14" t="s">
        <v>247</v>
      </c>
      <c r="K118" s="24" t="s">
        <v>38</v>
      </c>
      <c r="L118" s="25" t="str">
        <f t="array" ref="L118">VLOOKUP(C118&amp;G118&amp;I118,IF({1,0},監考老師!A$2:A$4000&amp;監考老師!B$2:B$4000&amp;監考老師!C$2:C$4000,監考老師!F$2:F$4000),2,0)</f>
        <v>羅正斌陳進國傅傳仁</v>
      </c>
      <c r="M118" s="21" t="s">
        <v>39</v>
      </c>
      <c r="O118" s="21" t="s">
        <v>40</v>
      </c>
      <c r="Q118" s="27" t="s">
        <v>37</v>
      </c>
    </row>
    <row r="119" spans="1:17" ht="139.35" customHeight="1" x14ac:dyDescent="0.25">
      <c r="A119" s="81">
        <v>118</v>
      </c>
      <c r="B119" s="21" t="str">
        <f>考試資訊!$A$2</f>
        <v>114下高三畢業考</v>
      </c>
      <c r="C119" s="13" t="s">
        <v>22</v>
      </c>
      <c r="D119" s="107">
        <f>'114下高三畢業考公告'!Y11</f>
        <v>0</v>
      </c>
      <c r="E119" s="27" t="s">
        <v>44</v>
      </c>
      <c r="F119" s="22" t="e">
        <f t="array" ref="F119">VLOOKUP(C119&amp;D119,IF({1,0},任課老師!A$2:A$999&amp;任課老師!B$2:B$999,任課老師!E$2:E$999),2,0)</f>
        <v>#N/A</v>
      </c>
      <c r="G119" s="23" t="str">
        <f>IF(A119&lt;71,考試資訊!B$2,考試資訊!B$3)</f>
        <v>4月30日</v>
      </c>
      <c r="H119" s="14" t="s">
        <v>246</v>
      </c>
      <c r="I119" s="14">
        <f t="shared" si="1"/>
        <v>5</v>
      </c>
      <c r="J119" s="14" t="s">
        <v>247</v>
      </c>
      <c r="K119" s="24" t="s">
        <v>38</v>
      </c>
      <c r="L119" s="25" t="str">
        <f t="array" ref="L119">VLOOKUP(C119&amp;G119&amp;I119,IF({1,0},監考老師!A$2:A$4000&amp;監考老師!B$2:B$4000&amp;監考老師!C$2:C$4000,監考老師!F$2:F$4000),2,0)</f>
        <v>羅正斌陳進國傅傳仁</v>
      </c>
      <c r="M119" s="21" t="s">
        <v>39</v>
      </c>
      <c r="O119" s="21" t="s">
        <v>40</v>
      </c>
      <c r="Q119" s="27" t="s">
        <v>37</v>
      </c>
    </row>
    <row r="120" spans="1:17" ht="139.35" customHeight="1" x14ac:dyDescent="0.25">
      <c r="A120" s="81">
        <v>119</v>
      </c>
      <c r="B120" s="21" t="str">
        <f>考試資訊!$A$2</f>
        <v>114下高三畢業考</v>
      </c>
      <c r="C120" s="13" t="s">
        <v>147</v>
      </c>
      <c r="D120" s="82">
        <f>'114下高三畢業考公告'!Y12</f>
        <v>0</v>
      </c>
      <c r="E120" s="27" t="s">
        <v>44</v>
      </c>
      <c r="F120" s="22" t="e">
        <f t="array" ref="F120">VLOOKUP(C120&amp;D120,IF({1,0},任課老師!A$2:A$999&amp;任課老師!B$2:B$999,任課老師!E$2:E$999),2,0)</f>
        <v>#N/A</v>
      </c>
      <c r="G120" s="23" t="str">
        <f>IF(A120&lt;71,考試資訊!B$2,考試資訊!B$3)</f>
        <v>4月30日</v>
      </c>
      <c r="H120" s="14" t="s">
        <v>246</v>
      </c>
      <c r="I120" s="14">
        <f t="shared" si="1"/>
        <v>5</v>
      </c>
      <c r="J120" s="14" t="s">
        <v>247</v>
      </c>
      <c r="K120" s="24" t="s">
        <v>38</v>
      </c>
      <c r="L120" s="25" t="e">
        <f t="array" ref="L120">VLOOKUP(C120&amp;G120&amp;I120,IF({1,0},監考老師!A$2:A$4000&amp;監考老師!B$2:B$4000&amp;監考老師!C$2:C$4000,監考老師!F$2:F$4000),2,0)</f>
        <v>#N/A</v>
      </c>
      <c r="M120" s="21" t="s">
        <v>39</v>
      </c>
      <c r="O120" s="21" t="s">
        <v>40</v>
      </c>
      <c r="Q120" s="27" t="s">
        <v>37</v>
      </c>
    </row>
    <row r="121" spans="1:17" ht="139.35" customHeight="1" x14ac:dyDescent="0.25">
      <c r="A121" s="81">
        <v>120</v>
      </c>
      <c r="B121" s="21" t="str">
        <f>考試資訊!$A$2</f>
        <v>114下高三畢業考</v>
      </c>
      <c r="C121" s="13" t="s">
        <v>153</v>
      </c>
      <c r="D121" s="107" t="str">
        <f>'114下高三畢業考公告'!Y13</f>
        <v>門市實習</v>
      </c>
      <c r="E121" s="27" t="s">
        <v>44</v>
      </c>
      <c r="F121" s="22" t="str">
        <f t="array" ref="F121">VLOOKUP(C121&amp;D121,IF({1,0},任課老師!A$2:A$999&amp;任課老師!B$2:B$999,任課老師!E$2:E$999),2,0)</f>
        <v>張淑芬</v>
      </c>
      <c r="G121" s="23" t="str">
        <f>IF(A121&lt;71,考試資訊!B$2,考試資訊!B$3)</f>
        <v>4月30日</v>
      </c>
      <c r="H121" s="14" t="s">
        <v>246</v>
      </c>
      <c r="I121" s="14">
        <f t="shared" si="1"/>
        <v>5</v>
      </c>
      <c r="J121" s="14" t="s">
        <v>247</v>
      </c>
      <c r="K121" s="24" t="s">
        <v>38</v>
      </c>
      <c r="L121" s="25" t="str">
        <f t="array" ref="L121">VLOOKUP(C121&amp;G121&amp;I121,IF({1,0},監考老師!A$2:A$4000&amp;監考老師!B$2:B$4000&amp;監考老師!C$2:C$4000,監考老師!F$2:F$4000),2,0)</f>
        <v>胡舒華</v>
      </c>
      <c r="M121" s="21" t="s">
        <v>39</v>
      </c>
      <c r="O121" s="21" t="s">
        <v>40</v>
      </c>
      <c r="Q121" s="27" t="s">
        <v>37</v>
      </c>
    </row>
    <row r="122" spans="1:17" ht="139.35" customHeight="1" x14ac:dyDescent="0.25">
      <c r="A122" s="81">
        <v>121</v>
      </c>
      <c r="B122" s="21" t="str">
        <f>考試資訊!$A$2</f>
        <v>114下高三畢業考</v>
      </c>
      <c r="C122" s="13" t="s">
        <v>15</v>
      </c>
      <c r="D122" s="107" t="str">
        <f>'114下高三畢業考公告'!AA4</f>
        <v>健康生活</v>
      </c>
      <c r="E122" s="27" t="s">
        <v>44</v>
      </c>
      <c r="F122" s="22" t="str">
        <f t="array" ref="F122">VLOOKUP(C122&amp;D122,IF({1,0},任課老師!A$2:A$999&amp;任課老師!B$2:B$999,任課老師!E$2:E$999),2,0)</f>
        <v>林佩樺</v>
      </c>
      <c r="G122" s="23" t="str">
        <f>IF(A122&lt;71,考試資訊!B$2,考試資訊!B$3)</f>
        <v>4月30日</v>
      </c>
      <c r="H122" s="14" t="s">
        <v>246</v>
      </c>
      <c r="I122" s="14">
        <f t="shared" si="1"/>
        <v>6</v>
      </c>
      <c r="J122" s="14" t="s">
        <v>247</v>
      </c>
      <c r="K122" s="24" t="s">
        <v>38</v>
      </c>
      <c r="L122" s="25" t="str">
        <f t="array" ref="L122">VLOOKUP(C122&amp;G122&amp;I122,IF({1,0},監考老師!A$2:A$4000&amp;監考老師!B$2:B$4000&amp;監考老師!C$2:C$4000,監考老師!F$2:F$4000),2,0)</f>
        <v>謝妮鴛張惠棻</v>
      </c>
      <c r="M122" s="21" t="s">
        <v>39</v>
      </c>
      <c r="O122" s="21" t="s">
        <v>40</v>
      </c>
      <c r="Q122" s="27" t="s">
        <v>37</v>
      </c>
    </row>
    <row r="123" spans="1:17" ht="139.35" customHeight="1" x14ac:dyDescent="0.25">
      <c r="A123" s="81">
        <v>122</v>
      </c>
      <c r="B123" s="21" t="str">
        <f>考試資訊!$A$2</f>
        <v>114下高三畢業考</v>
      </c>
      <c r="C123" s="13" t="s">
        <v>16</v>
      </c>
      <c r="D123" s="107" t="str">
        <f>'114下高三畢業考公告'!AA5</f>
        <v>健康生活</v>
      </c>
      <c r="E123" s="27" t="s">
        <v>44</v>
      </c>
      <c r="F123" s="22" t="str">
        <f t="array" ref="F123">VLOOKUP(C123&amp;D123,IF({1,0},任課老師!A$2:A$999&amp;任課老師!B$2:B$999,任課老師!E$2:E$999),2,0)</f>
        <v>林佩樺</v>
      </c>
      <c r="G123" s="23" t="str">
        <f>IF(A123&lt;71,考試資訊!B$2,考試資訊!B$3)</f>
        <v>4月30日</v>
      </c>
      <c r="H123" s="14" t="s">
        <v>246</v>
      </c>
      <c r="I123" s="14">
        <f t="shared" si="1"/>
        <v>6</v>
      </c>
      <c r="J123" s="14" t="s">
        <v>247</v>
      </c>
      <c r="K123" s="24" t="s">
        <v>38</v>
      </c>
      <c r="L123" s="25" t="str">
        <f t="array" ref="L123">VLOOKUP(C123&amp;G123&amp;I123,IF({1,0},監考老師!A$2:A$4000&amp;監考老師!B$2:B$4000&amp;監考老師!C$2:C$4000,監考老師!F$2:F$4000),2,0)</f>
        <v>謝妮鴛某甲</v>
      </c>
      <c r="M123" s="21" t="s">
        <v>39</v>
      </c>
      <c r="O123" s="21" t="s">
        <v>40</v>
      </c>
      <c r="Q123" s="27" t="s">
        <v>37</v>
      </c>
    </row>
    <row r="124" spans="1:17" ht="139.35" customHeight="1" x14ac:dyDescent="0.25">
      <c r="A124" s="81">
        <v>123</v>
      </c>
      <c r="B124" s="21" t="str">
        <f>考試資訊!$A$2</f>
        <v>114下高三畢業考</v>
      </c>
      <c r="C124" s="13" t="s">
        <v>17</v>
      </c>
      <c r="D124" s="107" t="str">
        <f>'114下高三畢業考公告'!AA6</f>
        <v>健康生活</v>
      </c>
      <c r="E124" s="27" t="s">
        <v>44</v>
      </c>
      <c r="F124" s="22" t="str">
        <f t="array" ref="F124">VLOOKUP(C124&amp;D124,IF({1,0},任課老師!A$2:A$999&amp;任課老師!B$2:B$999,任課老師!E$2:E$999),2,0)</f>
        <v>林佩樺</v>
      </c>
      <c r="G124" s="23" t="str">
        <f>IF(A124&lt;71,考試資訊!B$2,考試資訊!B$3)</f>
        <v>4月30日</v>
      </c>
      <c r="H124" s="14" t="s">
        <v>246</v>
      </c>
      <c r="I124" s="14">
        <f t="shared" si="1"/>
        <v>6</v>
      </c>
      <c r="J124" s="14" t="s">
        <v>247</v>
      </c>
      <c r="K124" s="24" t="s">
        <v>38</v>
      </c>
      <c r="L124" s="25" t="str">
        <f t="array" ref="L124">VLOOKUP(C124&amp;G124&amp;I124,IF({1,0},監考老師!A$2:A$4000&amp;監考老師!B$2:B$4000&amp;監考老師!C$2:C$4000,監考老師!F$2:F$4000),2,0)</f>
        <v>傅苡嫙</v>
      </c>
      <c r="M124" s="21" t="s">
        <v>39</v>
      </c>
      <c r="O124" s="21" t="s">
        <v>40</v>
      </c>
      <c r="Q124" s="27" t="s">
        <v>37</v>
      </c>
    </row>
    <row r="125" spans="1:17" ht="139.35" customHeight="1" x14ac:dyDescent="0.25">
      <c r="A125" s="81">
        <v>124</v>
      </c>
      <c r="B125" s="21" t="str">
        <f>考試資訊!$A$2</f>
        <v>114下高三畢業考</v>
      </c>
      <c r="C125" s="13" t="s">
        <v>18</v>
      </c>
      <c r="D125" s="107" t="str">
        <f>'114下高三畢業考公告'!AA7</f>
        <v>健康生活</v>
      </c>
      <c r="E125" s="27" t="s">
        <v>44</v>
      </c>
      <c r="F125" s="22" t="str">
        <f t="array" ref="F125">VLOOKUP(C125&amp;D125,IF({1,0},任課老師!A$2:A$999&amp;任課老師!B$2:B$999,任課老師!E$2:E$999),2,0)</f>
        <v>林佩樺</v>
      </c>
      <c r="G125" s="23" t="str">
        <f>IF(A125&lt;71,考試資訊!B$2,考試資訊!B$3)</f>
        <v>4月30日</v>
      </c>
      <c r="H125" s="14" t="s">
        <v>246</v>
      </c>
      <c r="I125" s="14">
        <f t="shared" si="1"/>
        <v>6</v>
      </c>
      <c r="J125" s="14" t="s">
        <v>247</v>
      </c>
      <c r="K125" s="24" t="s">
        <v>38</v>
      </c>
      <c r="L125" s="25" t="str">
        <f t="array" ref="L125">VLOOKUP(C125&amp;G125&amp;I125,IF({1,0},監考老師!A$2:A$4000&amp;監考老師!B$2:B$4000&amp;監考老師!C$2:C$4000,監考老師!F$2:F$4000),2,0)</f>
        <v>湯敬琦蔡美玲</v>
      </c>
      <c r="M125" s="21" t="s">
        <v>39</v>
      </c>
      <c r="O125" s="21" t="s">
        <v>40</v>
      </c>
      <c r="Q125" s="27" t="s">
        <v>37</v>
      </c>
    </row>
    <row r="126" spans="1:17" ht="139.35" customHeight="1" x14ac:dyDescent="0.25">
      <c r="A126" s="81">
        <v>125</v>
      </c>
      <c r="B126" s="21" t="str">
        <f>考試資訊!$A$2</f>
        <v>114下高三畢業考</v>
      </c>
      <c r="C126" s="13" t="s">
        <v>19</v>
      </c>
      <c r="D126" s="107">
        <f>'114下高三畢業考公告'!AA8</f>
        <v>0</v>
      </c>
      <c r="E126" s="27" t="s">
        <v>44</v>
      </c>
      <c r="F126" s="22" t="e">
        <f t="array" ref="F126">VLOOKUP(C126&amp;D126,IF({1,0},任課老師!A$2:A$999&amp;任課老師!B$2:B$999,任課老師!E$2:E$999),2,0)</f>
        <v>#N/A</v>
      </c>
      <c r="G126" s="23" t="str">
        <f>IF(A126&lt;71,考試資訊!B$2,考試資訊!B$3)</f>
        <v>4月30日</v>
      </c>
      <c r="H126" s="14" t="s">
        <v>246</v>
      </c>
      <c r="I126" s="14">
        <f t="shared" si="1"/>
        <v>6</v>
      </c>
      <c r="J126" s="14" t="s">
        <v>247</v>
      </c>
      <c r="K126" s="24" t="s">
        <v>38</v>
      </c>
      <c r="L126" s="25" t="str">
        <f t="array" ref="L126">VLOOKUP(C126&amp;G126&amp;I126,IF({1,0},監考老師!A$2:A$4000&amp;監考老師!B$2:B$4000&amp;監考老師!C$2:C$4000,監考老師!F$2:F$4000),2,0)</f>
        <v/>
      </c>
      <c r="M126" s="21" t="s">
        <v>39</v>
      </c>
      <c r="O126" s="21" t="s">
        <v>40</v>
      </c>
      <c r="Q126" s="27" t="s">
        <v>37</v>
      </c>
    </row>
    <row r="127" spans="1:17" ht="139.35" customHeight="1" x14ac:dyDescent="0.25">
      <c r="A127" s="81">
        <v>126</v>
      </c>
      <c r="B127" s="21" t="str">
        <f>考試資訊!$A$2</f>
        <v>114下高三畢業考</v>
      </c>
      <c r="C127" s="13" t="s">
        <v>20</v>
      </c>
      <c r="D127" s="107" t="str">
        <f>'114下高三畢業考公告'!AA9</f>
        <v>健康生活</v>
      </c>
      <c r="E127" s="27" t="s">
        <v>44</v>
      </c>
      <c r="F127" s="22" t="str">
        <f t="array" ref="F127">VLOOKUP(C127&amp;D127,IF({1,0},任課老師!A$2:A$999&amp;任課老師!B$2:B$999,任課老師!E$2:E$999),2,0)</f>
        <v>林佩樺</v>
      </c>
      <c r="G127" s="23" t="str">
        <f>IF(A127&lt;71,考試資訊!B$2,考試資訊!B$3)</f>
        <v>4月30日</v>
      </c>
      <c r="H127" s="14" t="s">
        <v>246</v>
      </c>
      <c r="I127" s="14">
        <f t="shared" si="1"/>
        <v>6</v>
      </c>
      <c r="J127" s="14" t="s">
        <v>247</v>
      </c>
      <c r="K127" s="24" t="s">
        <v>38</v>
      </c>
      <c r="L127" s="25" t="str">
        <f t="array" ref="L127">VLOOKUP(C127&amp;G127&amp;I127,IF({1,0},監考老師!A$2:A$4000&amp;監考老師!B$2:B$4000&amp;監考老師!C$2:C$4000,監考老師!F$2:F$4000),2,0)</f>
        <v>郭慧嫻</v>
      </c>
      <c r="M127" s="21" t="s">
        <v>39</v>
      </c>
      <c r="O127" s="21" t="s">
        <v>40</v>
      </c>
      <c r="Q127" s="27" t="s">
        <v>37</v>
      </c>
    </row>
    <row r="128" spans="1:17" ht="139.35" customHeight="1" x14ac:dyDescent="0.25">
      <c r="A128" s="81">
        <v>127</v>
      </c>
      <c r="B128" s="21" t="str">
        <f>考試資訊!$A$2</f>
        <v>114下高三畢業考</v>
      </c>
      <c r="C128" s="13" t="s">
        <v>21</v>
      </c>
      <c r="D128" s="107" t="str">
        <f>'114下高三畢業考公告'!AA10</f>
        <v>健康生活</v>
      </c>
      <c r="E128" s="27" t="s">
        <v>44</v>
      </c>
      <c r="F128" s="22" t="str">
        <f t="array" ref="F128">VLOOKUP(C128&amp;D128,IF({1,0},任課老師!A$2:A$999&amp;任課老師!B$2:B$999,任課老師!E$2:E$999),2,0)</f>
        <v>林佩樺</v>
      </c>
      <c r="G128" s="23" t="str">
        <f>IF(A128&lt;71,考試資訊!B$2,考試資訊!B$3)</f>
        <v>4月30日</v>
      </c>
      <c r="H128" s="14" t="s">
        <v>246</v>
      </c>
      <c r="I128" s="14">
        <f t="shared" si="1"/>
        <v>6</v>
      </c>
      <c r="J128" s="14" t="s">
        <v>247</v>
      </c>
      <c r="K128" s="24" t="s">
        <v>38</v>
      </c>
      <c r="L128" s="25" t="str">
        <f t="array" ref="L128">VLOOKUP(C128&amp;G128&amp;I128,IF({1,0},監考老師!A$2:A$4000&amp;監考老師!B$2:B$4000&amp;監考老師!C$2:C$4000,監考老師!F$2:F$4000),2,0)</f>
        <v>陳進國傅傳仁羅正斌</v>
      </c>
      <c r="M128" s="21" t="s">
        <v>39</v>
      </c>
      <c r="O128" s="21" t="s">
        <v>40</v>
      </c>
      <c r="Q128" s="27" t="s">
        <v>37</v>
      </c>
    </row>
    <row r="129" spans="1:17" ht="139.35" customHeight="1" x14ac:dyDescent="0.25">
      <c r="A129" s="81">
        <v>128</v>
      </c>
      <c r="B129" s="21" t="str">
        <f>考試資訊!$A$2</f>
        <v>114下高三畢業考</v>
      </c>
      <c r="C129" s="13" t="s">
        <v>22</v>
      </c>
      <c r="D129" s="107" t="str">
        <f>'114下高三畢業考公告'!AA11</f>
        <v>健康生活</v>
      </c>
      <c r="E129" s="27" t="s">
        <v>44</v>
      </c>
      <c r="F129" s="22" t="str">
        <f t="array" ref="F129">VLOOKUP(C129&amp;D129,IF({1,0},任課老師!A$2:A$999&amp;任課老師!B$2:B$999,任課老師!E$2:E$999),2,0)</f>
        <v>林佩樺</v>
      </c>
      <c r="G129" s="23" t="str">
        <f>IF(A129&lt;71,考試資訊!B$2,考試資訊!B$3)</f>
        <v>4月30日</v>
      </c>
      <c r="H129" s="14" t="s">
        <v>246</v>
      </c>
      <c r="I129" s="14">
        <f t="shared" si="1"/>
        <v>6</v>
      </c>
      <c r="J129" s="14" t="s">
        <v>247</v>
      </c>
      <c r="K129" s="24" t="s">
        <v>38</v>
      </c>
      <c r="L129" s="25" t="str">
        <f t="array" ref="L129">VLOOKUP(C129&amp;G129&amp;I129,IF({1,0},監考老師!A$2:A$4000&amp;監考老師!B$2:B$4000&amp;監考老師!C$2:C$4000,監考老師!F$2:F$4000),2,0)</f>
        <v>羅正斌陳進國傅傳仁</v>
      </c>
      <c r="M129" s="21" t="s">
        <v>39</v>
      </c>
      <c r="O129" s="21" t="s">
        <v>40</v>
      </c>
      <c r="Q129" s="27" t="s">
        <v>37</v>
      </c>
    </row>
    <row r="130" spans="1:17" ht="139.35" customHeight="1" x14ac:dyDescent="0.25">
      <c r="A130" s="81">
        <v>129</v>
      </c>
      <c r="B130" s="21" t="str">
        <f>考試資訊!$A$2</f>
        <v>114下高三畢業考</v>
      </c>
      <c r="C130" s="13" t="s">
        <v>147</v>
      </c>
      <c r="D130" s="107">
        <f>'114下高三畢業考公告'!AA12</f>
        <v>0</v>
      </c>
      <c r="E130" s="27" t="s">
        <v>44</v>
      </c>
      <c r="F130" s="22" t="e">
        <f t="array" ref="F130">VLOOKUP(C130&amp;D130,IF({1,0},任課老師!A$2:A$999&amp;任課老師!B$2:B$999,任課老師!E$2:E$999),2,0)</f>
        <v>#N/A</v>
      </c>
      <c r="G130" s="23" t="str">
        <f>IF(A130&lt;71,考試資訊!B$2,考試資訊!B$3)</f>
        <v>4月30日</v>
      </c>
      <c r="H130" s="14" t="s">
        <v>246</v>
      </c>
      <c r="I130" s="14">
        <f t="shared" si="1"/>
        <v>6</v>
      </c>
      <c r="J130" s="14" t="s">
        <v>247</v>
      </c>
      <c r="K130" s="24" t="s">
        <v>38</v>
      </c>
      <c r="L130" s="25" t="e">
        <f t="array" ref="L130">VLOOKUP(C130&amp;G130&amp;I130,IF({1,0},監考老師!A$2:A$4000&amp;監考老師!B$2:B$4000&amp;監考老師!C$2:C$4000,監考老師!F$2:F$4000),2,0)</f>
        <v>#N/A</v>
      </c>
      <c r="M130" s="21" t="s">
        <v>39</v>
      </c>
      <c r="O130" s="21" t="s">
        <v>40</v>
      </c>
      <c r="Q130" s="27" t="s">
        <v>37</v>
      </c>
    </row>
    <row r="131" spans="1:17" ht="139.35" customHeight="1" x14ac:dyDescent="0.25">
      <c r="A131" s="81">
        <v>130</v>
      </c>
      <c r="B131" s="21" t="str">
        <f>考試資訊!$A$2</f>
        <v>114下高三畢業考</v>
      </c>
      <c r="C131" s="13" t="s">
        <v>153</v>
      </c>
      <c r="D131" s="107" t="str">
        <f>'114下高三畢業考公告'!AA13</f>
        <v>園產品處理與利用實習</v>
      </c>
      <c r="E131" s="27" t="s">
        <v>44</v>
      </c>
      <c r="F131" s="22" t="str">
        <f t="array" ref="F131">VLOOKUP(C131&amp;D131,IF({1,0},任課老師!A$2:A$999&amp;任課老師!B$2:B$999,任課老師!E$2:E$999),2,0)</f>
        <v>張淑芬</v>
      </c>
      <c r="G131" s="23" t="str">
        <f>IF(A131&lt;71,考試資訊!B$2,考試資訊!B$3)</f>
        <v>4月30日</v>
      </c>
      <c r="H131" s="14" t="s">
        <v>246</v>
      </c>
      <c r="I131" s="14">
        <f t="shared" ref="I131:I141" si="2">IF(A130&lt;70,ROUNDUP(A131/10,0),ROUNDUP((A131-70)/10,0))</f>
        <v>6</v>
      </c>
      <c r="J131" s="14" t="s">
        <v>247</v>
      </c>
      <c r="K131" s="24" t="s">
        <v>38</v>
      </c>
      <c r="L131" s="25" t="str">
        <f t="array" ref="L131">VLOOKUP(C131&amp;G131&amp;I131,IF({1,0},監考老師!A$2:A$4000&amp;監考老師!B$2:B$4000&amp;監考老師!C$2:C$4000,監考老師!F$2:F$4000),2,0)</f>
        <v>胡舒華</v>
      </c>
      <c r="M131" s="21" t="s">
        <v>39</v>
      </c>
      <c r="O131" s="21" t="s">
        <v>40</v>
      </c>
      <c r="Q131" s="27" t="s">
        <v>37</v>
      </c>
    </row>
    <row r="132" spans="1:17" ht="139.35" customHeight="1" x14ac:dyDescent="0.25">
      <c r="A132" s="81">
        <v>131</v>
      </c>
      <c r="B132" s="21" t="str">
        <f>考試資訊!$A$2</f>
        <v>114下高三畢業考</v>
      </c>
      <c r="C132" s="13" t="s">
        <v>15</v>
      </c>
      <c r="D132" s="107" t="str">
        <f>'114下高三畢業考公告'!AC4</f>
        <v>公民與社會</v>
      </c>
      <c r="E132" s="27" t="s">
        <v>44</v>
      </c>
      <c r="F132" s="22" t="str">
        <f t="array" ref="F132">VLOOKUP(C132&amp;D132,IF({1,0},任課老師!A$2:A$999&amp;任課老師!B$2:B$999,任課老師!E$2:E$999),2,0)</f>
        <v>張哲維</v>
      </c>
      <c r="G132" s="23" t="str">
        <f>IF(A132&lt;71,考試資訊!B$2,考試資訊!B$3)</f>
        <v>4月30日</v>
      </c>
      <c r="H132" s="14" t="s">
        <v>246</v>
      </c>
      <c r="I132" s="14">
        <f t="shared" si="2"/>
        <v>7</v>
      </c>
      <c r="J132" s="14" t="s">
        <v>247</v>
      </c>
      <c r="K132" s="24" t="s">
        <v>38</v>
      </c>
      <c r="L132" s="25" t="str">
        <f t="array" ref="L132">VLOOKUP(C132&amp;G132&amp;I132,IF({1,0},監考老師!A$2:A$4000&amp;監考老師!B$2:B$4000&amp;監考老師!C$2:C$4000,監考老師!F$2:F$4000),2,0)</f>
        <v>謝妮鴛某甲</v>
      </c>
      <c r="M132" s="21" t="s">
        <v>39</v>
      </c>
      <c r="O132" s="21" t="s">
        <v>40</v>
      </c>
      <c r="Q132" s="27" t="s">
        <v>37</v>
      </c>
    </row>
    <row r="133" spans="1:17" ht="139.35" customHeight="1" x14ac:dyDescent="0.25">
      <c r="A133" s="81">
        <v>132</v>
      </c>
      <c r="B133" s="21" t="str">
        <f>考試資訊!$A$2</f>
        <v>114下高三畢業考</v>
      </c>
      <c r="C133" s="13" t="s">
        <v>16</v>
      </c>
      <c r="D133" s="107" t="str">
        <f>'114下高三畢業考公告'!AC5</f>
        <v>公民與社會</v>
      </c>
      <c r="E133" s="27" t="s">
        <v>44</v>
      </c>
      <c r="F133" s="22" t="str">
        <f t="array" ref="F133">VLOOKUP(C133&amp;D133,IF({1,0},任課老師!A$2:A$999&amp;任課老師!B$2:B$999,任課老師!E$2:E$999),2,0)</f>
        <v>張哲維</v>
      </c>
      <c r="G133" s="23" t="str">
        <f>IF(A133&lt;71,考試資訊!B$2,考試資訊!B$3)</f>
        <v>4月30日</v>
      </c>
      <c r="H133" s="14" t="s">
        <v>246</v>
      </c>
      <c r="I133" s="14">
        <f t="shared" si="2"/>
        <v>7</v>
      </c>
      <c r="J133" s="14" t="s">
        <v>247</v>
      </c>
      <c r="K133" s="24" t="s">
        <v>38</v>
      </c>
      <c r="L133" s="25" t="str">
        <f t="array" ref="L133">VLOOKUP(C133&amp;G133&amp;I133,IF({1,0},監考老師!A$2:A$4000&amp;監考老師!B$2:B$4000&amp;監考老師!C$2:C$4000,監考老師!F$2:F$4000),2,0)</f>
        <v>謝妮鴛張惠棻</v>
      </c>
      <c r="M133" s="21" t="s">
        <v>39</v>
      </c>
      <c r="O133" s="21" t="s">
        <v>40</v>
      </c>
      <c r="Q133" s="27" t="s">
        <v>37</v>
      </c>
    </row>
    <row r="134" spans="1:17" ht="139.35" customHeight="1" x14ac:dyDescent="0.25">
      <c r="A134" s="81">
        <v>133</v>
      </c>
      <c r="B134" s="21" t="str">
        <f>考試資訊!$A$2</f>
        <v>114下高三畢業考</v>
      </c>
      <c r="C134" s="13" t="s">
        <v>17</v>
      </c>
      <c r="D134" s="107" t="str">
        <f>'114下高三畢業考公告'!AC6</f>
        <v>公民與社會</v>
      </c>
      <c r="E134" s="27" t="s">
        <v>44</v>
      </c>
      <c r="F134" s="22" t="str">
        <f t="array" ref="F134">VLOOKUP(C134&amp;D134,IF({1,0},任課老師!A$2:A$999&amp;任課老師!B$2:B$999,任課老師!E$2:E$999),2,0)</f>
        <v>張哲維</v>
      </c>
      <c r="G134" s="23" t="str">
        <f>IF(A134&lt;71,考試資訊!B$2,考試資訊!B$3)</f>
        <v>4月30日</v>
      </c>
      <c r="H134" s="14" t="s">
        <v>246</v>
      </c>
      <c r="I134" s="14">
        <f t="shared" si="2"/>
        <v>7</v>
      </c>
      <c r="J134" s="14" t="s">
        <v>247</v>
      </c>
      <c r="K134" s="24" t="s">
        <v>38</v>
      </c>
      <c r="L134" s="25" t="str">
        <f t="array" ref="L134">VLOOKUP(C134&amp;G134&amp;I134,IF({1,0},監考老師!A$2:A$4000&amp;監考老師!B$2:B$4000&amp;監考老師!C$2:C$4000,監考老師!F$2:F$4000),2,0)</f>
        <v>吳美鶯</v>
      </c>
      <c r="M134" s="21" t="s">
        <v>39</v>
      </c>
      <c r="O134" s="21" t="s">
        <v>40</v>
      </c>
      <c r="Q134" s="27" t="s">
        <v>37</v>
      </c>
    </row>
    <row r="135" spans="1:17" ht="139.35" customHeight="1" x14ac:dyDescent="0.25">
      <c r="A135" s="81">
        <v>134</v>
      </c>
      <c r="B135" s="21" t="str">
        <f>考試資訊!$A$2</f>
        <v>114下高三畢業考</v>
      </c>
      <c r="C135" s="13" t="s">
        <v>18</v>
      </c>
      <c r="D135" s="107" t="str">
        <f>'114下高三畢業考公告'!AC7</f>
        <v>公民與社會</v>
      </c>
      <c r="E135" s="27" t="s">
        <v>44</v>
      </c>
      <c r="F135" s="22" t="str">
        <f t="array" ref="F135">VLOOKUP(C135&amp;D135,IF({1,0},任課老師!A$2:A$999&amp;任課老師!B$2:B$999,任課老師!E$2:E$999),2,0)</f>
        <v>張哲維</v>
      </c>
      <c r="G135" s="23" t="str">
        <f>IF(A135&lt;71,考試資訊!B$2,考試資訊!B$3)</f>
        <v>4月30日</v>
      </c>
      <c r="H135" s="14" t="s">
        <v>246</v>
      </c>
      <c r="I135" s="14">
        <f t="shared" si="2"/>
        <v>7</v>
      </c>
      <c r="J135" s="14" t="s">
        <v>247</v>
      </c>
      <c r="K135" s="24" t="s">
        <v>38</v>
      </c>
      <c r="L135" s="25" t="str">
        <f t="array" ref="L135">VLOOKUP(C135&amp;G135&amp;I135,IF({1,0},監考老師!A$2:A$4000&amp;監考老師!B$2:B$4000&amp;監考老師!C$2:C$4000,監考老師!F$2:F$4000),2,0)</f>
        <v>湯敬琦蔡美玲</v>
      </c>
      <c r="M135" s="21" t="s">
        <v>39</v>
      </c>
      <c r="O135" s="21" t="s">
        <v>40</v>
      </c>
      <c r="Q135" s="27" t="s">
        <v>37</v>
      </c>
    </row>
    <row r="136" spans="1:17" ht="139.35" customHeight="1" x14ac:dyDescent="0.25">
      <c r="A136" s="81">
        <v>135</v>
      </c>
      <c r="B136" s="21" t="str">
        <f>考試資訊!$A$2</f>
        <v>114下高三畢業考</v>
      </c>
      <c r="C136" s="13" t="s">
        <v>19</v>
      </c>
      <c r="D136" s="107">
        <f>'114下高三畢業考公告'!AC8</f>
        <v>0</v>
      </c>
      <c r="E136" s="27" t="s">
        <v>44</v>
      </c>
      <c r="F136" s="22" t="e">
        <f t="array" ref="F136">VLOOKUP(C136&amp;D136,IF({1,0},任課老師!A$2:A$999&amp;任課老師!B$2:B$999,任課老師!E$2:E$999),2,0)</f>
        <v>#N/A</v>
      </c>
      <c r="G136" s="23" t="str">
        <f>IF(A136&lt;71,考試資訊!B$2,考試資訊!B$3)</f>
        <v>4月30日</v>
      </c>
      <c r="H136" s="14" t="s">
        <v>246</v>
      </c>
      <c r="I136" s="14">
        <f t="shared" si="2"/>
        <v>7</v>
      </c>
      <c r="J136" s="14" t="s">
        <v>247</v>
      </c>
      <c r="K136" s="24" t="s">
        <v>38</v>
      </c>
      <c r="L136" s="25" t="str">
        <f t="array" ref="L136">VLOOKUP(C136&amp;G136&amp;I136,IF({1,0},監考老師!A$2:A$4000&amp;監考老師!B$2:B$4000&amp;監考老師!C$2:C$4000,監考老師!F$2:F$4000),2,0)</f>
        <v/>
      </c>
      <c r="M136" s="21" t="s">
        <v>39</v>
      </c>
      <c r="O136" s="21" t="s">
        <v>40</v>
      </c>
      <c r="Q136" s="27" t="s">
        <v>37</v>
      </c>
    </row>
    <row r="137" spans="1:17" ht="139.35" customHeight="1" x14ac:dyDescent="0.25">
      <c r="A137" s="81">
        <v>136</v>
      </c>
      <c r="B137" s="21" t="str">
        <f>考試資訊!$A$2</f>
        <v>114下高三畢業考</v>
      </c>
      <c r="C137" s="13" t="s">
        <v>20</v>
      </c>
      <c r="D137" s="107" t="str">
        <f>'114下高三畢業考公告'!AC9</f>
        <v>機械材料</v>
      </c>
      <c r="E137" s="27" t="s">
        <v>44</v>
      </c>
      <c r="F137" s="22" t="str">
        <f t="array" ref="F137">VLOOKUP(C137&amp;D137,IF({1,0},任課老師!A$2:A$999&amp;任課老師!B$2:B$999,任課老師!E$2:E$999),2,0)</f>
        <v>林俊賢</v>
      </c>
      <c r="G137" s="23" t="str">
        <f>IF(A137&lt;71,考試資訊!B$2,考試資訊!B$3)</f>
        <v>4月30日</v>
      </c>
      <c r="H137" s="14" t="s">
        <v>246</v>
      </c>
      <c r="I137" s="14">
        <f t="shared" si="2"/>
        <v>7</v>
      </c>
      <c r="J137" s="14" t="s">
        <v>247</v>
      </c>
      <c r="K137" s="24" t="s">
        <v>38</v>
      </c>
      <c r="L137" s="25" t="str">
        <f t="array" ref="L137">VLOOKUP(C137&amp;G137&amp;I137,IF({1,0},監考老師!A$2:A$4000&amp;監考老師!B$2:B$4000&amp;監考老師!C$2:C$4000,監考老師!F$2:F$4000),2,0)</f>
        <v>周古陽</v>
      </c>
      <c r="M137" s="21" t="s">
        <v>39</v>
      </c>
      <c r="O137" s="21" t="s">
        <v>40</v>
      </c>
      <c r="Q137" s="27" t="s">
        <v>37</v>
      </c>
    </row>
    <row r="138" spans="1:17" ht="139.35" customHeight="1" x14ac:dyDescent="0.25">
      <c r="A138" s="81">
        <v>137</v>
      </c>
      <c r="B138" s="21" t="str">
        <f>考試資訊!$A$2</f>
        <v>114下高三畢業考</v>
      </c>
      <c r="C138" s="13" t="s">
        <v>21</v>
      </c>
      <c r="D138" s="107" t="str">
        <f>'114下高三畢業考公告'!AC10</f>
        <v>公民與社會</v>
      </c>
      <c r="E138" s="27" t="s">
        <v>44</v>
      </c>
      <c r="F138" s="22" t="str">
        <f t="array" ref="F138">VLOOKUP(C138&amp;D138,IF({1,0},任課老師!A$2:A$999&amp;任課老師!B$2:B$999,任課老師!E$2:E$999),2,0)</f>
        <v>謝王杰</v>
      </c>
      <c r="G138" s="23" t="str">
        <f>IF(A138&lt;71,考試資訊!B$2,考試資訊!B$3)</f>
        <v>4月30日</v>
      </c>
      <c r="H138" s="14" t="s">
        <v>246</v>
      </c>
      <c r="I138" s="14">
        <f t="shared" si="2"/>
        <v>7</v>
      </c>
      <c r="J138" s="14" t="s">
        <v>247</v>
      </c>
      <c r="K138" s="24" t="s">
        <v>38</v>
      </c>
      <c r="L138" s="25" t="str">
        <f t="array" ref="L138">VLOOKUP(C138&amp;G138&amp;I138,IF({1,0},監考老師!A$2:A$4000&amp;監考老師!B$2:B$4000&amp;監考老師!C$2:C$4000,監考老師!F$2:F$4000),2,0)</f>
        <v>莊志偉鍾世英</v>
      </c>
      <c r="M138" s="21" t="s">
        <v>39</v>
      </c>
      <c r="O138" s="21" t="s">
        <v>40</v>
      </c>
      <c r="Q138" s="27" t="s">
        <v>37</v>
      </c>
    </row>
    <row r="139" spans="1:17" ht="139.35" customHeight="1" x14ac:dyDescent="0.25">
      <c r="A139" s="81">
        <v>138</v>
      </c>
      <c r="B139" s="21" t="str">
        <f>考試資訊!$A$2</f>
        <v>114下高三畢業考</v>
      </c>
      <c r="C139" s="13" t="s">
        <v>22</v>
      </c>
      <c r="D139" s="107" t="str">
        <f>'114下高三畢業考公告'!AC11</f>
        <v>公民與社會</v>
      </c>
      <c r="E139" s="27" t="s">
        <v>44</v>
      </c>
      <c r="F139" s="22" t="str">
        <f t="array" ref="F139">VLOOKUP(C139&amp;D139,IF({1,0},任課老師!A$2:A$999&amp;任課老師!B$2:B$999,任課老師!E$2:E$999),2,0)</f>
        <v>謝王杰</v>
      </c>
      <c r="G139" s="23" t="str">
        <f>IF(A139&lt;71,考試資訊!B$2,考試資訊!B$3)</f>
        <v>4月30日</v>
      </c>
      <c r="H139" s="14" t="s">
        <v>246</v>
      </c>
      <c r="I139" s="14">
        <f t="shared" si="2"/>
        <v>7</v>
      </c>
      <c r="J139" s="14" t="s">
        <v>247</v>
      </c>
      <c r="K139" s="24" t="s">
        <v>38</v>
      </c>
      <c r="L139" s="25" t="str">
        <f t="array" ref="L139">VLOOKUP(C139&amp;G139&amp;I139,IF({1,0},監考老師!A$2:A$4000&amp;監考老師!B$2:B$4000&amp;監考老師!C$2:C$4000,監考老師!F$2:F$4000),2,0)</f>
        <v>莊志偉鍾世英</v>
      </c>
      <c r="M139" s="21" t="s">
        <v>39</v>
      </c>
      <c r="O139" s="21" t="s">
        <v>40</v>
      </c>
      <c r="Q139" s="27" t="s">
        <v>37</v>
      </c>
    </row>
    <row r="140" spans="1:17" ht="139.35" customHeight="1" x14ac:dyDescent="0.25">
      <c r="A140" s="81">
        <v>139</v>
      </c>
      <c r="B140" s="21" t="str">
        <f>考試資訊!$A$2</f>
        <v>114下高三畢業考</v>
      </c>
      <c r="C140" s="13" t="s">
        <v>147</v>
      </c>
      <c r="D140" s="107">
        <f>'114下高三畢業考公告'!AC12</f>
        <v>0</v>
      </c>
      <c r="E140" s="27" t="s">
        <v>44</v>
      </c>
      <c r="F140" s="22" t="e">
        <f t="array" ref="F140">VLOOKUP(C140&amp;D140,IF({1,0},任課老師!A$2:A$999&amp;任課老師!B$2:B$999,任課老師!E$2:E$999),2,0)</f>
        <v>#N/A</v>
      </c>
      <c r="G140" s="23" t="str">
        <f>IF(A140&lt;71,考試資訊!B$2,考試資訊!B$3)</f>
        <v>4月30日</v>
      </c>
      <c r="H140" s="14" t="s">
        <v>246</v>
      </c>
      <c r="I140" s="14">
        <f t="shared" si="2"/>
        <v>7</v>
      </c>
      <c r="J140" s="14" t="s">
        <v>247</v>
      </c>
      <c r="K140" s="24" t="s">
        <v>38</v>
      </c>
      <c r="L140" s="25" t="e">
        <f t="array" ref="L140">VLOOKUP(C140&amp;G140&amp;I140,IF({1,0},監考老師!A$2:A$4000&amp;監考老師!B$2:B$4000&amp;監考老師!C$2:C$4000,監考老師!F$2:F$4000),2,0)</f>
        <v>#N/A</v>
      </c>
      <c r="M140" s="21" t="s">
        <v>39</v>
      </c>
      <c r="O140" s="21" t="s">
        <v>40</v>
      </c>
      <c r="Q140" s="27" t="s">
        <v>37</v>
      </c>
    </row>
    <row r="141" spans="1:17" ht="139.35" customHeight="1" x14ac:dyDescent="0.25">
      <c r="A141" s="81">
        <v>140</v>
      </c>
      <c r="B141" s="21" t="str">
        <f>考試資訊!$A$2</f>
        <v>114下高三畢業考</v>
      </c>
      <c r="C141" s="13" t="s">
        <v>153</v>
      </c>
      <c r="D141" s="82" t="str">
        <f>'114下高三畢業考公告'!AC13</f>
        <v>商店經營實習</v>
      </c>
      <c r="E141" s="27" t="s">
        <v>44</v>
      </c>
      <c r="F141" s="22" t="str">
        <f t="array" ref="F141">VLOOKUP(C141&amp;D141,IF({1,0},任課老師!A$2:A$999&amp;任課老師!B$2:B$999,任課老師!E$2:E$999),2,0)</f>
        <v>陳信瑋</v>
      </c>
      <c r="G141" s="23" t="str">
        <f>IF(A141&lt;71,考試資訊!B$2,考試資訊!B$3)</f>
        <v>4月30日</v>
      </c>
      <c r="H141" s="14" t="s">
        <v>246</v>
      </c>
      <c r="I141" s="14">
        <f t="shared" si="2"/>
        <v>7</v>
      </c>
      <c r="J141" s="14" t="s">
        <v>247</v>
      </c>
      <c r="K141" s="24" t="s">
        <v>38</v>
      </c>
      <c r="L141" s="25" t="str">
        <f t="array" ref="L141">VLOOKUP(C141&amp;G141&amp;I141,IF({1,0},監考老師!A$2:A$4000&amp;監考老師!B$2:B$4000&amp;監考老師!C$2:C$4000,監考老師!F$2:F$4000),2,0)</f>
        <v>胡舒華</v>
      </c>
      <c r="M141" s="21" t="s">
        <v>39</v>
      </c>
      <c r="O141" s="21" t="s">
        <v>40</v>
      </c>
      <c r="Q141" s="27" t="s">
        <v>37</v>
      </c>
    </row>
  </sheetData>
  <sheetProtection autoFilter="0"/>
  <protectedRanges>
    <protectedRange password="C7CB" sqref="A1:C1048576" name="範圍1"/>
    <protectedRange password="C7CB" sqref="E1:S1048576" name="範圍2"/>
  </protectedRanges>
  <autoFilter ref="A1:S141">
    <filterColumn colId="5">
      <filters>
        <filter val="#N/A"/>
      </filters>
    </filterColumn>
  </autoFilter>
  <phoneticPr fontId="3" type="noConversion"/>
  <conditionalFormatting sqref="A1:A1048576">
    <cfRule type="duplicateValues" dxfId="1" priority="1"/>
    <cfRule type="duplicateValues" dxfId="0" priority="2"/>
  </conditionalFormatting>
  <printOptions verticalCentered="1"/>
  <pageMargins left="0" right="0" top="0.39370078740157483" bottom="0.39370078740157483" header="0.51181102362204722" footer="0.51181102362204722"/>
  <pageSetup paperSize="9" fitToHeight="0" orientation="landscape"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J718"/>
  <sheetViews>
    <sheetView workbookViewId="0">
      <pane ySplit="1" topLeftCell="A434" activePane="bottomLeft" state="frozen"/>
      <selection pane="bottomLeft" activeCell="B449" sqref="B449"/>
    </sheetView>
  </sheetViews>
  <sheetFormatPr defaultRowHeight="16.5" x14ac:dyDescent="0.25"/>
  <cols>
    <col min="1" max="1" width="18.5" customWidth="1"/>
    <col min="2" max="2" width="25.625" customWidth="1"/>
    <col min="3" max="4" width="54.875" customWidth="1"/>
    <col min="5" max="5" width="18.5" style="79" customWidth="1"/>
    <col min="6" max="6" width="53.125" style="79" customWidth="1"/>
    <col min="7" max="7" width="13.375" customWidth="1"/>
  </cols>
  <sheetData>
    <row r="1" spans="1:7" x14ac:dyDescent="0.25">
      <c r="A1" t="s">
        <v>45</v>
      </c>
      <c r="B1" t="s">
        <v>46</v>
      </c>
      <c r="C1" t="s">
        <v>321</v>
      </c>
      <c r="D1" t="s">
        <v>47</v>
      </c>
      <c r="E1" t="s">
        <v>323</v>
      </c>
      <c r="F1" t="s">
        <v>325</v>
      </c>
      <c r="G1" t="s">
        <v>326</v>
      </c>
    </row>
    <row r="2" spans="1:7" x14ac:dyDescent="0.25">
      <c r="A2" s="138" t="s">
        <v>0</v>
      </c>
      <c r="B2" s="138" t="s">
        <v>280</v>
      </c>
      <c r="C2" s="138" t="str">
        <f>A2&amp;B2</f>
        <v>食一仁計算機應用</v>
      </c>
      <c r="D2" s="138" t="s">
        <v>50</v>
      </c>
      <c r="E2" s="79" t="str">
        <f t="shared" ref="E2:E65" si="0">IF(COUNTIF(C2:C3008,C2)&gt;1,D2&amp;""&amp;VLOOKUP(C2,C3:E3008,3,FALSE),D2)</f>
        <v>林勳耀</v>
      </c>
      <c r="G2">
        <f>LEN(E2)</f>
        <v>3</v>
      </c>
    </row>
    <row r="3" spans="1:7" x14ac:dyDescent="0.25">
      <c r="A3" s="138" t="s">
        <v>0</v>
      </c>
      <c r="B3" s="138" t="s">
        <v>48</v>
      </c>
      <c r="C3" s="138" t="str">
        <f t="shared" ref="C3:C66" si="1">A3&amp;B3</f>
        <v>食一仁數學</v>
      </c>
      <c r="D3" s="138" t="s">
        <v>85</v>
      </c>
      <c r="E3" s="79" t="str">
        <f t="shared" si="0"/>
        <v>江其龍</v>
      </c>
      <c r="G3">
        <f t="shared" ref="G3:G66" si="2">LEN(E3)</f>
        <v>3</v>
      </c>
    </row>
    <row r="4" spans="1:7" x14ac:dyDescent="0.25">
      <c r="A4" s="138" t="s">
        <v>0</v>
      </c>
      <c r="B4" s="138" t="s">
        <v>52</v>
      </c>
      <c r="C4" s="138" t="str">
        <f t="shared" si="1"/>
        <v>食一仁體育</v>
      </c>
      <c r="D4" s="138" t="s">
        <v>68</v>
      </c>
      <c r="E4" s="79" t="str">
        <f t="shared" si="0"/>
        <v>謝佩君</v>
      </c>
      <c r="G4">
        <f t="shared" si="2"/>
        <v>3</v>
      </c>
    </row>
    <row r="5" spans="1:7" x14ac:dyDescent="0.25">
      <c r="A5" s="138" t="s">
        <v>0</v>
      </c>
      <c r="B5" s="138" t="s">
        <v>121</v>
      </c>
      <c r="C5" s="138" t="str">
        <f t="shared" si="1"/>
        <v>食一仁歷史</v>
      </c>
      <c r="D5" s="138" t="s">
        <v>60</v>
      </c>
      <c r="E5" s="79" t="str">
        <f t="shared" si="0"/>
        <v>張哲維</v>
      </c>
      <c r="G5">
        <f t="shared" si="2"/>
        <v>3</v>
      </c>
    </row>
    <row r="6" spans="1:7" x14ac:dyDescent="0.25">
      <c r="A6" s="138" t="s">
        <v>0</v>
      </c>
      <c r="B6" s="138" t="s">
        <v>75</v>
      </c>
      <c r="C6" s="138" t="str">
        <f t="shared" si="1"/>
        <v>食一仁圖書館利用</v>
      </c>
      <c r="D6" s="138" t="s">
        <v>76</v>
      </c>
      <c r="E6" s="79" t="str">
        <f t="shared" si="0"/>
        <v>林啟鵬</v>
      </c>
      <c r="G6">
        <f t="shared" si="2"/>
        <v>3</v>
      </c>
    </row>
    <row r="7" spans="1:7" x14ac:dyDescent="0.25">
      <c r="A7" s="138" t="s">
        <v>0</v>
      </c>
      <c r="B7" s="138" t="s">
        <v>363</v>
      </c>
      <c r="C7" s="138" t="str">
        <f t="shared" si="1"/>
        <v>食一仁英語文</v>
      </c>
      <c r="D7" s="138" t="s">
        <v>96</v>
      </c>
      <c r="E7" s="79" t="str">
        <f t="shared" si="0"/>
        <v>陳怡如</v>
      </c>
      <c r="G7">
        <f t="shared" si="2"/>
        <v>3</v>
      </c>
    </row>
    <row r="8" spans="1:7" x14ac:dyDescent="0.25">
      <c r="A8" s="138" t="s">
        <v>0</v>
      </c>
      <c r="B8" s="138" t="s">
        <v>364</v>
      </c>
      <c r="C8" s="138" t="str">
        <f t="shared" si="1"/>
        <v>食一仁國語文</v>
      </c>
      <c r="D8" s="138" t="s">
        <v>59</v>
      </c>
      <c r="E8" s="79" t="str">
        <f t="shared" si="0"/>
        <v>周古陽</v>
      </c>
      <c r="G8">
        <f t="shared" si="2"/>
        <v>3</v>
      </c>
    </row>
    <row r="9" spans="1:7" x14ac:dyDescent="0.25">
      <c r="A9" s="138" t="s">
        <v>0</v>
      </c>
      <c r="B9" s="138" t="s">
        <v>77</v>
      </c>
      <c r="C9" s="138" t="str">
        <f t="shared" si="1"/>
        <v>食一仁生活英語會話</v>
      </c>
      <c r="D9" s="138" t="s">
        <v>96</v>
      </c>
      <c r="E9" s="79" t="str">
        <f t="shared" si="0"/>
        <v>陳怡如</v>
      </c>
      <c r="G9">
        <f t="shared" si="2"/>
        <v>3</v>
      </c>
    </row>
    <row r="10" spans="1:7" x14ac:dyDescent="0.25">
      <c r="A10" s="138" t="s">
        <v>0</v>
      </c>
      <c r="B10" s="138" t="s">
        <v>281</v>
      </c>
      <c r="C10" s="138" t="str">
        <f t="shared" si="1"/>
        <v>食一仁健康與護理</v>
      </c>
      <c r="D10" s="138" t="s">
        <v>365</v>
      </c>
      <c r="E10" s="79" t="str">
        <f t="shared" si="0"/>
        <v>林佩樺</v>
      </c>
      <c r="G10">
        <f t="shared" si="2"/>
        <v>3</v>
      </c>
    </row>
    <row r="11" spans="1:7" x14ac:dyDescent="0.25">
      <c r="A11" s="138" t="s">
        <v>0</v>
      </c>
      <c r="B11" s="138" t="s">
        <v>65</v>
      </c>
      <c r="C11" s="138" t="str">
        <f t="shared" si="1"/>
        <v>食一仁團體活動時間</v>
      </c>
      <c r="D11" s="138" t="s">
        <v>66</v>
      </c>
      <c r="E11" s="79" t="str">
        <f t="shared" si="0"/>
        <v/>
      </c>
      <c r="G11">
        <f t="shared" si="2"/>
        <v>0</v>
      </c>
    </row>
    <row r="12" spans="1:7" x14ac:dyDescent="0.25">
      <c r="A12" s="138" t="s">
        <v>0</v>
      </c>
      <c r="B12" s="138" t="s">
        <v>67</v>
      </c>
      <c r="C12" s="138" t="str">
        <f t="shared" si="1"/>
        <v>食一仁班級活動</v>
      </c>
      <c r="D12" s="138" t="s">
        <v>98</v>
      </c>
      <c r="E12" s="79" t="str">
        <f t="shared" si="0"/>
        <v>賴俐妏</v>
      </c>
      <c r="G12">
        <f t="shared" si="2"/>
        <v>3</v>
      </c>
    </row>
    <row r="13" spans="1:7" x14ac:dyDescent="0.25">
      <c r="A13" s="138" t="s">
        <v>0</v>
      </c>
      <c r="B13" s="138" t="s">
        <v>64</v>
      </c>
      <c r="C13" s="138" t="str">
        <f t="shared" si="1"/>
        <v>食一仁生涯規劃</v>
      </c>
      <c r="D13" s="138" t="s">
        <v>366</v>
      </c>
      <c r="E13" s="79" t="str">
        <f t="shared" si="0"/>
        <v>鍾菩璿</v>
      </c>
      <c r="G13">
        <f t="shared" si="2"/>
        <v>3</v>
      </c>
    </row>
    <row r="14" spans="1:7" x14ac:dyDescent="0.25">
      <c r="A14" s="138" t="s">
        <v>0</v>
      </c>
      <c r="B14" s="138" t="s">
        <v>28</v>
      </c>
      <c r="C14" s="138" t="str">
        <f t="shared" si="1"/>
        <v>食一仁分析化學</v>
      </c>
      <c r="D14" s="138" t="s">
        <v>98</v>
      </c>
      <c r="E14" s="79" t="str">
        <f t="shared" si="0"/>
        <v>賴俐妏</v>
      </c>
      <c r="G14">
        <f t="shared" si="2"/>
        <v>3</v>
      </c>
    </row>
    <row r="15" spans="1:7" x14ac:dyDescent="0.25">
      <c r="A15" s="138" t="s">
        <v>0</v>
      </c>
      <c r="B15" s="138" t="s">
        <v>238</v>
      </c>
      <c r="C15" s="138" t="str">
        <f t="shared" si="1"/>
        <v>食一仁分析化學實習</v>
      </c>
      <c r="D15" s="138" t="s">
        <v>105</v>
      </c>
      <c r="E15" s="79" t="str">
        <f t="shared" si="0"/>
        <v>郭慧嫻賴俐妏</v>
      </c>
      <c r="G15">
        <f t="shared" si="2"/>
        <v>6</v>
      </c>
    </row>
    <row r="16" spans="1:7" x14ac:dyDescent="0.25">
      <c r="A16" s="138" t="s">
        <v>0</v>
      </c>
      <c r="B16" s="138" t="s">
        <v>238</v>
      </c>
      <c r="C16" s="138" t="str">
        <f t="shared" si="1"/>
        <v>食一仁分析化學實習</v>
      </c>
      <c r="D16" s="138" t="s">
        <v>98</v>
      </c>
      <c r="E16" s="79" t="str">
        <f t="shared" si="0"/>
        <v>賴俐妏</v>
      </c>
      <c r="G16">
        <f t="shared" si="2"/>
        <v>3</v>
      </c>
    </row>
    <row r="17" spans="1:7" x14ac:dyDescent="0.25">
      <c r="A17" s="138" t="s">
        <v>0</v>
      </c>
      <c r="B17" s="138" t="s">
        <v>236</v>
      </c>
      <c r="C17" s="138" t="str">
        <f t="shared" si="1"/>
        <v>食一仁烘焙食品加工</v>
      </c>
      <c r="D17" s="138" t="s">
        <v>94</v>
      </c>
      <c r="E17" s="79" t="str">
        <f t="shared" si="0"/>
        <v>陳雅芸</v>
      </c>
      <c r="G17">
        <f t="shared" si="2"/>
        <v>3</v>
      </c>
    </row>
    <row r="18" spans="1:7" x14ac:dyDescent="0.25">
      <c r="A18" s="138" t="s">
        <v>0</v>
      </c>
      <c r="B18" s="138" t="s">
        <v>237</v>
      </c>
      <c r="C18" s="138" t="str">
        <f t="shared" si="1"/>
        <v>食一仁烘焙食品加工實習</v>
      </c>
      <c r="D18" s="138" t="s">
        <v>101</v>
      </c>
      <c r="E18" s="79" t="str">
        <f t="shared" si="0"/>
        <v>謝岱燕陳雅芸</v>
      </c>
      <c r="G18">
        <f t="shared" si="2"/>
        <v>6</v>
      </c>
    </row>
    <row r="19" spans="1:7" x14ac:dyDescent="0.25">
      <c r="A19" s="138" t="s">
        <v>0</v>
      </c>
      <c r="B19" s="138" t="s">
        <v>237</v>
      </c>
      <c r="C19" s="138" t="str">
        <f t="shared" si="1"/>
        <v>食一仁烘焙食品加工實習</v>
      </c>
      <c r="D19" s="138" t="s">
        <v>94</v>
      </c>
      <c r="E19" s="79" t="str">
        <f t="shared" si="0"/>
        <v>陳雅芸</v>
      </c>
      <c r="G19">
        <f t="shared" si="2"/>
        <v>3</v>
      </c>
    </row>
    <row r="20" spans="1:7" x14ac:dyDescent="0.25">
      <c r="A20" s="138" t="s">
        <v>0</v>
      </c>
      <c r="B20" s="138" t="s">
        <v>71</v>
      </c>
      <c r="C20" s="138" t="str">
        <f t="shared" si="1"/>
        <v>食一仁客語文</v>
      </c>
      <c r="D20" s="138" t="s">
        <v>66</v>
      </c>
      <c r="E20" s="79" t="str">
        <f t="shared" si="0"/>
        <v/>
      </c>
      <c r="G20">
        <f t="shared" si="2"/>
        <v>0</v>
      </c>
    </row>
    <row r="21" spans="1:7" x14ac:dyDescent="0.25">
      <c r="A21" s="138" t="s">
        <v>0</v>
      </c>
      <c r="B21" s="138" t="s">
        <v>63</v>
      </c>
      <c r="C21" s="138" t="str">
        <f t="shared" si="1"/>
        <v>食一仁國學常識</v>
      </c>
      <c r="D21" s="138" t="s">
        <v>59</v>
      </c>
      <c r="E21" s="79" t="str">
        <f t="shared" si="0"/>
        <v>周古陽</v>
      </c>
      <c r="G21">
        <f t="shared" si="2"/>
        <v>3</v>
      </c>
    </row>
    <row r="22" spans="1:7" x14ac:dyDescent="0.25">
      <c r="A22" s="138" t="s">
        <v>0</v>
      </c>
      <c r="B22" s="138" t="s">
        <v>282</v>
      </c>
      <c r="C22" s="138" t="str">
        <f t="shared" si="1"/>
        <v>食一仁全民國防教育</v>
      </c>
      <c r="D22" s="138" t="s">
        <v>367</v>
      </c>
      <c r="E22" s="79" t="str">
        <f t="shared" si="0"/>
        <v>江寬玗</v>
      </c>
      <c r="G22">
        <f t="shared" si="2"/>
        <v>3</v>
      </c>
    </row>
    <row r="23" spans="1:7" x14ac:dyDescent="0.25">
      <c r="A23" s="138" t="s">
        <v>0</v>
      </c>
      <c r="B23" s="138" t="s">
        <v>74</v>
      </c>
      <c r="C23" s="138" t="str">
        <f t="shared" si="1"/>
        <v>食一仁化學</v>
      </c>
      <c r="D23" s="138" t="s">
        <v>98</v>
      </c>
      <c r="E23" s="79" t="str">
        <f t="shared" si="0"/>
        <v>賴俐妏</v>
      </c>
      <c r="G23">
        <f t="shared" si="2"/>
        <v>3</v>
      </c>
    </row>
    <row r="24" spans="1:7" x14ac:dyDescent="0.25">
      <c r="A24" s="138" t="s">
        <v>1</v>
      </c>
      <c r="B24" s="138" t="s">
        <v>236</v>
      </c>
      <c r="C24" s="138" t="str">
        <f t="shared" si="1"/>
        <v>食一義烘焙食品加工</v>
      </c>
      <c r="D24" s="138" t="s">
        <v>101</v>
      </c>
      <c r="E24" s="79" t="str">
        <f t="shared" si="0"/>
        <v>謝岱燕</v>
      </c>
      <c r="G24">
        <f t="shared" si="2"/>
        <v>3</v>
      </c>
    </row>
    <row r="25" spans="1:7" x14ac:dyDescent="0.25">
      <c r="A25" s="138" t="s">
        <v>1</v>
      </c>
      <c r="B25" s="138" t="s">
        <v>237</v>
      </c>
      <c r="C25" s="138" t="str">
        <f t="shared" si="1"/>
        <v>食一義烘焙食品加工實習</v>
      </c>
      <c r="D25" s="138" t="s">
        <v>101</v>
      </c>
      <c r="E25" s="79" t="str">
        <f t="shared" si="0"/>
        <v>謝岱燕陳雅芸</v>
      </c>
      <c r="G25">
        <f t="shared" si="2"/>
        <v>6</v>
      </c>
    </row>
    <row r="26" spans="1:7" x14ac:dyDescent="0.25">
      <c r="A26" s="138" t="s">
        <v>1</v>
      </c>
      <c r="B26" s="138" t="s">
        <v>237</v>
      </c>
      <c r="C26" s="138" t="str">
        <f t="shared" si="1"/>
        <v>食一義烘焙食品加工實習</v>
      </c>
      <c r="D26" s="138" t="s">
        <v>94</v>
      </c>
      <c r="E26" s="79" t="str">
        <f t="shared" si="0"/>
        <v>陳雅芸</v>
      </c>
      <c r="G26">
        <f t="shared" si="2"/>
        <v>3</v>
      </c>
    </row>
    <row r="27" spans="1:7" x14ac:dyDescent="0.25">
      <c r="A27" s="138" t="s">
        <v>1</v>
      </c>
      <c r="B27" s="138" t="s">
        <v>280</v>
      </c>
      <c r="C27" s="138" t="str">
        <f t="shared" si="1"/>
        <v>食一義計算機應用</v>
      </c>
      <c r="D27" s="138" t="s">
        <v>50</v>
      </c>
      <c r="E27" s="79" t="str">
        <f t="shared" si="0"/>
        <v>林勳耀</v>
      </c>
      <c r="G27">
        <f t="shared" si="2"/>
        <v>3</v>
      </c>
    </row>
    <row r="28" spans="1:7" x14ac:dyDescent="0.25">
      <c r="A28" s="138" t="s">
        <v>1</v>
      </c>
      <c r="B28" s="138" t="s">
        <v>48</v>
      </c>
      <c r="C28" s="138" t="str">
        <f t="shared" si="1"/>
        <v>食一義數學</v>
      </c>
      <c r="D28" s="138" t="s">
        <v>85</v>
      </c>
      <c r="E28" s="79" t="str">
        <f t="shared" si="0"/>
        <v>江其龍</v>
      </c>
      <c r="G28">
        <f t="shared" si="2"/>
        <v>3</v>
      </c>
    </row>
    <row r="29" spans="1:7" x14ac:dyDescent="0.25">
      <c r="A29" s="138" t="s">
        <v>1</v>
      </c>
      <c r="B29" s="138" t="s">
        <v>63</v>
      </c>
      <c r="C29" s="138" t="str">
        <f t="shared" si="1"/>
        <v>食一義國學常識</v>
      </c>
      <c r="D29" s="138" t="s">
        <v>159</v>
      </c>
      <c r="E29" s="79" t="str">
        <f t="shared" si="0"/>
        <v>胡文宗</v>
      </c>
      <c r="G29">
        <f t="shared" si="2"/>
        <v>3</v>
      </c>
    </row>
    <row r="30" spans="1:7" x14ac:dyDescent="0.25">
      <c r="A30" s="138" t="s">
        <v>1</v>
      </c>
      <c r="B30" s="138" t="s">
        <v>121</v>
      </c>
      <c r="C30" s="138" t="str">
        <f t="shared" si="1"/>
        <v>食一義歷史</v>
      </c>
      <c r="D30" s="138" t="s">
        <v>60</v>
      </c>
      <c r="E30" s="79" t="str">
        <f t="shared" si="0"/>
        <v>張哲維</v>
      </c>
      <c r="G30">
        <f t="shared" si="2"/>
        <v>3</v>
      </c>
    </row>
    <row r="31" spans="1:7" x14ac:dyDescent="0.25">
      <c r="A31" s="138" t="s">
        <v>1</v>
      </c>
      <c r="B31" s="138" t="s">
        <v>65</v>
      </c>
      <c r="C31" s="138" t="str">
        <f t="shared" si="1"/>
        <v>食一義團體活動時間</v>
      </c>
      <c r="D31" s="138" t="s">
        <v>66</v>
      </c>
      <c r="E31" s="79" t="str">
        <f t="shared" si="0"/>
        <v/>
      </c>
      <c r="G31">
        <f t="shared" si="2"/>
        <v>0</v>
      </c>
    </row>
    <row r="32" spans="1:7" x14ac:dyDescent="0.25">
      <c r="A32" s="138" t="s">
        <v>1</v>
      </c>
      <c r="B32" s="138" t="s">
        <v>67</v>
      </c>
      <c r="C32" s="138" t="str">
        <f t="shared" si="1"/>
        <v>食一義班級活動</v>
      </c>
      <c r="D32" s="138" t="s">
        <v>101</v>
      </c>
      <c r="E32" s="79" t="str">
        <f t="shared" si="0"/>
        <v>謝岱燕</v>
      </c>
      <c r="G32">
        <f t="shared" si="2"/>
        <v>3</v>
      </c>
    </row>
    <row r="33" spans="1:7" x14ac:dyDescent="0.25">
      <c r="A33" s="138" t="s">
        <v>1</v>
      </c>
      <c r="B33" s="138" t="s">
        <v>28</v>
      </c>
      <c r="C33" s="138" t="str">
        <f t="shared" si="1"/>
        <v>食一義分析化學</v>
      </c>
      <c r="D33" s="138" t="s">
        <v>105</v>
      </c>
      <c r="E33" s="79" t="str">
        <f t="shared" si="0"/>
        <v>郭慧嫻</v>
      </c>
      <c r="G33">
        <f t="shared" si="2"/>
        <v>3</v>
      </c>
    </row>
    <row r="34" spans="1:7" x14ac:dyDescent="0.25">
      <c r="A34" s="138" t="s">
        <v>1</v>
      </c>
      <c r="B34" s="138" t="s">
        <v>238</v>
      </c>
      <c r="C34" s="138" t="str">
        <f t="shared" si="1"/>
        <v>食一義分析化學實習</v>
      </c>
      <c r="D34" s="138" t="s">
        <v>105</v>
      </c>
      <c r="E34" s="79" t="str">
        <f t="shared" si="0"/>
        <v>郭慧嫻賴俐妏</v>
      </c>
      <c r="G34">
        <f t="shared" si="2"/>
        <v>6</v>
      </c>
    </row>
    <row r="35" spans="1:7" x14ac:dyDescent="0.25">
      <c r="A35" s="138" t="s">
        <v>1</v>
      </c>
      <c r="B35" s="138" t="s">
        <v>238</v>
      </c>
      <c r="C35" s="138" t="str">
        <f t="shared" si="1"/>
        <v>食一義分析化學實習</v>
      </c>
      <c r="D35" s="138" t="s">
        <v>98</v>
      </c>
      <c r="E35" s="79" t="str">
        <f t="shared" si="0"/>
        <v>賴俐妏</v>
      </c>
      <c r="G35">
        <f t="shared" si="2"/>
        <v>3</v>
      </c>
    </row>
    <row r="36" spans="1:7" x14ac:dyDescent="0.25">
      <c r="A36" s="138" t="s">
        <v>1</v>
      </c>
      <c r="B36" s="138" t="s">
        <v>64</v>
      </c>
      <c r="C36" s="138" t="str">
        <f t="shared" si="1"/>
        <v>食一義生涯規劃</v>
      </c>
      <c r="D36" s="138" t="s">
        <v>366</v>
      </c>
      <c r="E36" s="79" t="str">
        <f t="shared" si="0"/>
        <v>鍾菩璿</v>
      </c>
      <c r="G36">
        <f t="shared" si="2"/>
        <v>3</v>
      </c>
    </row>
    <row r="37" spans="1:7" x14ac:dyDescent="0.25">
      <c r="A37" s="138" t="s">
        <v>1</v>
      </c>
      <c r="B37" s="138" t="s">
        <v>363</v>
      </c>
      <c r="C37" s="138" t="str">
        <f t="shared" si="1"/>
        <v>食一義英語文</v>
      </c>
      <c r="D37" s="138" t="s">
        <v>96</v>
      </c>
      <c r="E37" s="79" t="str">
        <f t="shared" si="0"/>
        <v>陳怡如</v>
      </c>
      <c r="G37">
        <f t="shared" si="2"/>
        <v>3</v>
      </c>
    </row>
    <row r="38" spans="1:7" x14ac:dyDescent="0.25">
      <c r="A38" s="138" t="s">
        <v>1</v>
      </c>
      <c r="B38" s="138" t="s">
        <v>52</v>
      </c>
      <c r="C38" s="138" t="str">
        <f t="shared" si="1"/>
        <v>食一義體育</v>
      </c>
      <c r="D38" s="138" t="s">
        <v>111</v>
      </c>
      <c r="E38" s="79" t="str">
        <f t="shared" si="0"/>
        <v>邱垂杰</v>
      </c>
      <c r="G38">
        <f t="shared" si="2"/>
        <v>3</v>
      </c>
    </row>
    <row r="39" spans="1:7" x14ac:dyDescent="0.25">
      <c r="A39" s="138" t="s">
        <v>1</v>
      </c>
      <c r="B39" s="138" t="s">
        <v>364</v>
      </c>
      <c r="C39" s="138" t="str">
        <f t="shared" si="1"/>
        <v>食一義國語文</v>
      </c>
      <c r="D39" s="138" t="s">
        <v>159</v>
      </c>
      <c r="E39" s="79" t="str">
        <f t="shared" si="0"/>
        <v>胡文宗</v>
      </c>
      <c r="G39">
        <f t="shared" si="2"/>
        <v>3</v>
      </c>
    </row>
    <row r="40" spans="1:7" x14ac:dyDescent="0.25">
      <c r="A40" s="138" t="s">
        <v>1</v>
      </c>
      <c r="B40" s="138" t="s">
        <v>282</v>
      </c>
      <c r="C40" s="138" t="str">
        <f t="shared" si="1"/>
        <v>食一義全民國防教育</v>
      </c>
      <c r="D40" s="138" t="s">
        <v>367</v>
      </c>
      <c r="E40" s="79" t="str">
        <f t="shared" si="0"/>
        <v>江寬玗</v>
      </c>
      <c r="G40">
        <f t="shared" si="2"/>
        <v>3</v>
      </c>
    </row>
    <row r="41" spans="1:7" x14ac:dyDescent="0.25">
      <c r="A41" s="138" t="s">
        <v>1</v>
      </c>
      <c r="B41" s="138" t="s">
        <v>74</v>
      </c>
      <c r="C41" s="138" t="str">
        <f t="shared" si="1"/>
        <v>食一義化學</v>
      </c>
      <c r="D41" s="138" t="s">
        <v>98</v>
      </c>
      <c r="E41" s="79" t="str">
        <f t="shared" si="0"/>
        <v>賴俐妏</v>
      </c>
      <c r="G41">
        <f t="shared" si="2"/>
        <v>3</v>
      </c>
    </row>
    <row r="42" spans="1:7" x14ac:dyDescent="0.25">
      <c r="A42" s="138" t="s">
        <v>1</v>
      </c>
      <c r="B42" s="138" t="s">
        <v>71</v>
      </c>
      <c r="C42" s="138" t="str">
        <f t="shared" si="1"/>
        <v>食一義客語文</v>
      </c>
      <c r="D42" s="138" t="s">
        <v>66</v>
      </c>
      <c r="E42" s="79" t="str">
        <f t="shared" si="0"/>
        <v/>
      </c>
      <c r="G42">
        <f t="shared" si="2"/>
        <v>0</v>
      </c>
    </row>
    <row r="43" spans="1:7" x14ac:dyDescent="0.25">
      <c r="A43" s="138" t="s">
        <v>1</v>
      </c>
      <c r="B43" s="138" t="s">
        <v>281</v>
      </c>
      <c r="C43" s="138" t="str">
        <f t="shared" si="1"/>
        <v>食一義健康與護理</v>
      </c>
      <c r="D43" s="138" t="s">
        <v>365</v>
      </c>
      <c r="E43" s="79" t="str">
        <f t="shared" si="0"/>
        <v>林佩樺</v>
      </c>
      <c r="G43">
        <f t="shared" si="2"/>
        <v>3</v>
      </c>
    </row>
    <row r="44" spans="1:7" x14ac:dyDescent="0.25">
      <c r="A44" s="138" t="s">
        <v>1</v>
      </c>
      <c r="B44" s="138" t="s">
        <v>75</v>
      </c>
      <c r="C44" s="138" t="str">
        <f t="shared" si="1"/>
        <v>食一義圖書館利用</v>
      </c>
      <c r="D44" s="138" t="s">
        <v>76</v>
      </c>
      <c r="E44" s="79" t="str">
        <f t="shared" si="0"/>
        <v>林啟鵬</v>
      </c>
      <c r="G44">
        <f t="shared" si="2"/>
        <v>3</v>
      </c>
    </row>
    <row r="45" spans="1:7" x14ac:dyDescent="0.25">
      <c r="A45" s="138" t="s">
        <v>1</v>
      </c>
      <c r="B45" s="138" t="s">
        <v>77</v>
      </c>
      <c r="C45" s="138" t="str">
        <f t="shared" si="1"/>
        <v>食一義生活英語會話</v>
      </c>
      <c r="D45" s="138" t="s">
        <v>96</v>
      </c>
      <c r="E45" s="79" t="str">
        <f t="shared" si="0"/>
        <v>陳怡如</v>
      </c>
      <c r="G45">
        <f t="shared" si="2"/>
        <v>3</v>
      </c>
    </row>
    <row r="46" spans="1:7" x14ac:dyDescent="0.25">
      <c r="A46" s="138" t="s">
        <v>2</v>
      </c>
      <c r="B46" s="138" t="s">
        <v>77</v>
      </c>
      <c r="C46" s="138" t="str">
        <f t="shared" si="1"/>
        <v>園一仁生活英語會話</v>
      </c>
      <c r="D46" s="138" t="s">
        <v>110</v>
      </c>
      <c r="E46" s="79" t="str">
        <f t="shared" si="0"/>
        <v>吳美鶯</v>
      </c>
      <c r="G46">
        <f t="shared" si="2"/>
        <v>3</v>
      </c>
    </row>
    <row r="47" spans="1:7" x14ac:dyDescent="0.25">
      <c r="A47" s="138" t="s">
        <v>2</v>
      </c>
      <c r="B47" s="138" t="s">
        <v>80</v>
      </c>
      <c r="C47" s="138" t="str">
        <f t="shared" si="1"/>
        <v>園一仁花藝與盆景設計實習</v>
      </c>
      <c r="D47" s="138" t="s">
        <v>79</v>
      </c>
      <c r="E47" s="79" t="str">
        <f t="shared" si="0"/>
        <v>鄭雅凌</v>
      </c>
      <c r="F47"/>
      <c r="G47">
        <f t="shared" si="2"/>
        <v>3</v>
      </c>
    </row>
    <row r="48" spans="1:7" x14ac:dyDescent="0.25">
      <c r="A48" s="138" t="s">
        <v>2</v>
      </c>
      <c r="B48" s="138" t="s">
        <v>78</v>
      </c>
      <c r="C48" s="138" t="str">
        <f t="shared" si="1"/>
        <v>園一仁農業資訊管理實習</v>
      </c>
      <c r="D48" s="138" t="s">
        <v>108</v>
      </c>
      <c r="E48" s="79" t="str">
        <f t="shared" si="0"/>
        <v>陳得康</v>
      </c>
      <c r="G48">
        <f t="shared" si="2"/>
        <v>3</v>
      </c>
    </row>
    <row r="49" spans="1:7" x14ac:dyDescent="0.25">
      <c r="A49" s="138" t="s">
        <v>2</v>
      </c>
      <c r="B49" s="138" t="s">
        <v>29</v>
      </c>
      <c r="C49" s="138" t="str">
        <f t="shared" si="1"/>
        <v>園一仁植物識別實習</v>
      </c>
      <c r="D49" s="138" t="s">
        <v>108</v>
      </c>
      <c r="E49" s="79" t="str">
        <f t="shared" si="0"/>
        <v>陳得康</v>
      </c>
      <c r="G49">
        <f t="shared" si="2"/>
        <v>3</v>
      </c>
    </row>
    <row r="50" spans="1:7" x14ac:dyDescent="0.25">
      <c r="A50" s="138" t="s">
        <v>2</v>
      </c>
      <c r="B50" s="138" t="s">
        <v>83</v>
      </c>
      <c r="C50" s="138" t="str">
        <f t="shared" si="1"/>
        <v>園一仁植物栽培實習</v>
      </c>
      <c r="D50" s="138" t="s">
        <v>368</v>
      </c>
      <c r="E50" s="79" t="str">
        <f t="shared" si="0"/>
        <v>徐大正</v>
      </c>
      <c r="G50">
        <f t="shared" si="2"/>
        <v>3</v>
      </c>
    </row>
    <row r="51" spans="1:7" x14ac:dyDescent="0.25">
      <c r="A51" s="138" t="s">
        <v>2</v>
      </c>
      <c r="B51" s="138" t="s">
        <v>48</v>
      </c>
      <c r="C51" s="138" t="str">
        <f t="shared" si="1"/>
        <v>園一仁數學</v>
      </c>
      <c r="D51" s="138" t="s">
        <v>85</v>
      </c>
      <c r="E51" s="79" t="str">
        <f t="shared" si="0"/>
        <v>江其龍</v>
      </c>
      <c r="G51">
        <f t="shared" si="2"/>
        <v>3</v>
      </c>
    </row>
    <row r="52" spans="1:7" x14ac:dyDescent="0.25">
      <c r="A52" s="138" t="s">
        <v>2</v>
      </c>
      <c r="B52" s="138" t="s">
        <v>65</v>
      </c>
      <c r="C52" s="138" t="str">
        <f t="shared" si="1"/>
        <v>園一仁團體活動時間</v>
      </c>
      <c r="D52" s="138" t="s">
        <v>66</v>
      </c>
      <c r="E52" s="79" t="str">
        <f t="shared" si="0"/>
        <v/>
      </c>
      <c r="G52">
        <f t="shared" si="2"/>
        <v>0</v>
      </c>
    </row>
    <row r="53" spans="1:7" x14ac:dyDescent="0.25">
      <c r="A53" s="138" t="s">
        <v>2</v>
      </c>
      <c r="B53" s="138" t="s">
        <v>67</v>
      </c>
      <c r="C53" s="138" t="str">
        <f t="shared" si="1"/>
        <v>園一仁班級活動</v>
      </c>
      <c r="D53" s="138" t="s">
        <v>81</v>
      </c>
      <c r="E53" s="79" t="str">
        <f t="shared" si="0"/>
        <v>邱靜瑤</v>
      </c>
      <c r="G53">
        <f t="shared" si="2"/>
        <v>3</v>
      </c>
    </row>
    <row r="54" spans="1:7" x14ac:dyDescent="0.25">
      <c r="A54" s="138" t="s">
        <v>2</v>
      </c>
      <c r="B54" s="138" t="s">
        <v>364</v>
      </c>
      <c r="C54" s="138" t="str">
        <f t="shared" si="1"/>
        <v>園一仁國語文</v>
      </c>
      <c r="D54" s="138" t="s">
        <v>81</v>
      </c>
      <c r="E54" s="79" t="str">
        <f t="shared" si="0"/>
        <v>邱靜瑤</v>
      </c>
      <c r="G54">
        <f t="shared" si="2"/>
        <v>3</v>
      </c>
    </row>
    <row r="55" spans="1:7" x14ac:dyDescent="0.25">
      <c r="A55" s="138" t="s">
        <v>2</v>
      </c>
      <c r="B55" s="138" t="s">
        <v>280</v>
      </c>
      <c r="C55" s="138" t="str">
        <f t="shared" si="1"/>
        <v>園一仁計算機應用</v>
      </c>
      <c r="D55" s="138" t="s">
        <v>50</v>
      </c>
      <c r="E55" s="79" t="str">
        <f t="shared" si="0"/>
        <v>林勳耀</v>
      </c>
      <c r="G55">
        <f t="shared" si="2"/>
        <v>3</v>
      </c>
    </row>
    <row r="56" spans="1:7" x14ac:dyDescent="0.25">
      <c r="A56" s="138" t="s">
        <v>2</v>
      </c>
      <c r="B56" s="138" t="s">
        <v>27</v>
      </c>
      <c r="C56" s="138" t="str">
        <f t="shared" si="1"/>
        <v>園一仁生物</v>
      </c>
      <c r="D56" s="138" t="s">
        <v>61</v>
      </c>
      <c r="E56" s="79" t="str">
        <f t="shared" si="0"/>
        <v>黃怡萍</v>
      </c>
      <c r="G56">
        <f t="shared" si="2"/>
        <v>3</v>
      </c>
    </row>
    <row r="57" spans="1:7" x14ac:dyDescent="0.25">
      <c r="A57" s="138" t="s">
        <v>2</v>
      </c>
      <c r="B57" s="138" t="s">
        <v>363</v>
      </c>
      <c r="C57" s="138" t="str">
        <f t="shared" si="1"/>
        <v>園一仁英語文</v>
      </c>
      <c r="D57" s="138" t="s">
        <v>110</v>
      </c>
      <c r="E57" s="79" t="str">
        <f t="shared" si="0"/>
        <v>吳美鶯</v>
      </c>
      <c r="G57">
        <f t="shared" si="2"/>
        <v>3</v>
      </c>
    </row>
    <row r="58" spans="1:7" x14ac:dyDescent="0.25">
      <c r="A58" s="138" t="s">
        <v>2</v>
      </c>
      <c r="B58" s="138" t="s">
        <v>64</v>
      </c>
      <c r="C58" s="138" t="str">
        <f t="shared" si="1"/>
        <v>園一仁生涯規劃</v>
      </c>
      <c r="D58" s="138" t="s">
        <v>366</v>
      </c>
      <c r="E58" s="79" t="str">
        <f t="shared" si="0"/>
        <v>鍾菩璿</v>
      </c>
      <c r="G58">
        <f t="shared" si="2"/>
        <v>3</v>
      </c>
    </row>
    <row r="59" spans="1:7" x14ac:dyDescent="0.25">
      <c r="A59" s="138" t="s">
        <v>2</v>
      </c>
      <c r="B59" s="138" t="s">
        <v>63</v>
      </c>
      <c r="C59" s="138" t="str">
        <f t="shared" si="1"/>
        <v>園一仁國學常識</v>
      </c>
      <c r="D59" s="138" t="s">
        <v>81</v>
      </c>
      <c r="E59" s="79" t="str">
        <f t="shared" si="0"/>
        <v>邱靜瑤</v>
      </c>
      <c r="G59">
        <f t="shared" si="2"/>
        <v>3</v>
      </c>
    </row>
    <row r="60" spans="1:7" x14ac:dyDescent="0.25">
      <c r="A60" s="138" t="s">
        <v>2</v>
      </c>
      <c r="B60" s="138" t="s">
        <v>82</v>
      </c>
      <c r="C60" s="138" t="str">
        <f t="shared" si="1"/>
        <v>園一仁植物保護實習</v>
      </c>
      <c r="D60" s="138" t="s">
        <v>61</v>
      </c>
      <c r="E60" s="79" t="str">
        <f t="shared" si="0"/>
        <v>黃怡萍</v>
      </c>
      <c r="G60">
        <f t="shared" si="2"/>
        <v>3</v>
      </c>
    </row>
    <row r="61" spans="1:7" x14ac:dyDescent="0.25">
      <c r="A61" s="138" t="s">
        <v>2</v>
      </c>
      <c r="B61" s="138" t="s">
        <v>52</v>
      </c>
      <c r="C61" s="138" t="str">
        <f t="shared" si="1"/>
        <v>園一仁體育</v>
      </c>
      <c r="D61" s="138" t="s">
        <v>111</v>
      </c>
      <c r="E61" s="79" t="str">
        <f t="shared" si="0"/>
        <v>邱垂杰</v>
      </c>
      <c r="G61">
        <f t="shared" si="2"/>
        <v>3</v>
      </c>
    </row>
    <row r="62" spans="1:7" x14ac:dyDescent="0.25">
      <c r="A62" s="138" t="s">
        <v>2</v>
      </c>
      <c r="B62" s="138" t="s">
        <v>75</v>
      </c>
      <c r="C62" s="138" t="str">
        <f t="shared" si="1"/>
        <v>園一仁圖書館利用</v>
      </c>
      <c r="D62" s="138" t="s">
        <v>76</v>
      </c>
      <c r="E62" s="79" t="str">
        <f t="shared" si="0"/>
        <v>林啟鵬</v>
      </c>
      <c r="G62">
        <f t="shared" si="2"/>
        <v>3</v>
      </c>
    </row>
    <row r="63" spans="1:7" x14ac:dyDescent="0.25">
      <c r="A63" s="138" t="s">
        <v>2</v>
      </c>
      <c r="B63" s="138" t="s">
        <v>71</v>
      </c>
      <c r="C63" s="138" t="str">
        <f t="shared" si="1"/>
        <v>園一仁客語文</v>
      </c>
      <c r="D63" s="138" t="s">
        <v>66</v>
      </c>
      <c r="E63" s="79" t="str">
        <f t="shared" si="0"/>
        <v/>
      </c>
      <c r="G63">
        <f t="shared" si="2"/>
        <v>0</v>
      </c>
    </row>
    <row r="64" spans="1:7" x14ac:dyDescent="0.25">
      <c r="A64" s="138" t="s">
        <v>2</v>
      </c>
      <c r="B64" s="138" t="s">
        <v>282</v>
      </c>
      <c r="C64" s="138" t="str">
        <f t="shared" si="1"/>
        <v>園一仁全民國防教育</v>
      </c>
      <c r="D64" s="138" t="s">
        <v>367</v>
      </c>
      <c r="E64" s="79" t="str">
        <f t="shared" si="0"/>
        <v>江寬玗</v>
      </c>
      <c r="G64">
        <f t="shared" si="2"/>
        <v>3</v>
      </c>
    </row>
    <row r="65" spans="1:7" x14ac:dyDescent="0.25">
      <c r="A65" s="138" t="s">
        <v>2</v>
      </c>
      <c r="B65" s="138" t="s">
        <v>26</v>
      </c>
      <c r="C65" s="138" t="str">
        <f t="shared" si="1"/>
        <v>園一仁農業概論</v>
      </c>
      <c r="D65" s="138" t="s">
        <v>368</v>
      </c>
      <c r="E65" s="79" t="str">
        <f t="shared" si="0"/>
        <v>徐大正</v>
      </c>
      <c r="G65">
        <f t="shared" si="2"/>
        <v>3</v>
      </c>
    </row>
    <row r="66" spans="1:7" x14ac:dyDescent="0.25">
      <c r="A66" s="138" t="s">
        <v>3</v>
      </c>
      <c r="B66" s="138" t="s">
        <v>48</v>
      </c>
      <c r="C66" s="138" t="str">
        <f t="shared" si="1"/>
        <v>室一仁數學</v>
      </c>
      <c r="D66" s="138" t="s">
        <v>141</v>
      </c>
      <c r="E66" s="79" t="str">
        <f t="shared" ref="E66:E129" si="3">IF(COUNTIF(C66:C3072,C66)&gt;1,D66&amp;""&amp;VLOOKUP(C66,C67:E3072,3,FALSE),D66)</f>
        <v>黃毓琳</v>
      </c>
      <c r="G66">
        <f t="shared" si="2"/>
        <v>3</v>
      </c>
    </row>
    <row r="67" spans="1:7" x14ac:dyDescent="0.25">
      <c r="A67" s="138" t="s">
        <v>3</v>
      </c>
      <c r="B67" s="138" t="s">
        <v>280</v>
      </c>
      <c r="C67" s="138" t="str">
        <f t="shared" ref="C67:C130" si="4">A67&amp;B67</f>
        <v>室一仁計算機應用</v>
      </c>
      <c r="D67" s="138" t="s">
        <v>50</v>
      </c>
      <c r="E67" s="79" t="str">
        <f t="shared" si="3"/>
        <v>林勳耀</v>
      </c>
      <c r="G67">
        <f t="shared" ref="G67:G130" si="5">LEN(E67)</f>
        <v>3</v>
      </c>
    </row>
    <row r="68" spans="1:7" x14ac:dyDescent="0.25">
      <c r="A68" s="138" t="s">
        <v>3</v>
      </c>
      <c r="B68" s="138" t="s">
        <v>364</v>
      </c>
      <c r="C68" s="138" t="str">
        <f t="shared" si="4"/>
        <v>室一仁國語文</v>
      </c>
      <c r="D68" s="138" t="s">
        <v>58</v>
      </c>
      <c r="E68" s="79" t="str">
        <f t="shared" si="3"/>
        <v>傅苡嫙</v>
      </c>
      <c r="G68">
        <f t="shared" si="5"/>
        <v>3</v>
      </c>
    </row>
    <row r="69" spans="1:7" x14ac:dyDescent="0.25">
      <c r="A69" s="138" t="s">
        <v>3</v>
      </c>
      <c r="B69" s="138" t="s">
        <v>52</v>
      </c>
      <c r="C69" s="138" t="str">
        <f t="shared" si="4"/>
        <v>室一仁體育</v>
      </c>
      <c r="D69" s="138" t="s">
        <v>68</v>
      </c>
      <c r="E69" s="79" t="str">
        <f t="shared" si="3"/>
        <v>謝佩君</v>
      </c>
      <c r="G69">
        <f t="shared" si="5"/>
        <v>3</v>
      </c>
    </row>
    <row r="70" spans="1:7" x14ac:dyDescent="0.25">
      <c r="A70" s="138" t="s">
        <v>3</v>
      </c>
      <c r="B70" s="138" t="s">
        <v>122</v>
      </c>
      <c r="C70" s="138" t="str">
        <f t="shared" si="4"/>
        <v>室一仁繪畫基礎實習</v>
      </c>
      <c r="D70" s="138" t="s">
        <v>369</v>
      </c>
      <c r="E70" s="79" t="str">
        <f t="shared" si="3"/>
        <v>蔡美玲</v>
      </c>
      <c r="G70">
        <f t="shared" si="5"/>
        <v>3</v>
      </c>
    </row>
    <row r="71" spans="1:7" x14ac:dyDescent="0.25">
      <c r="A71" s="138" t="s">
        <v>3</v>
      </c>
      <c r="B71" s="138" t="s">
        <v>64</v>
      </c>
      <c r="C71" s="138" t="str">
        <f t="shared" si="4"/>
        <v>室一仁生涯規劃</v>
      </c>
      <c r="D71" s="138" t="s">
        <v>366</v>
      </c>
      <c r="E71" s="79" t="str">
        <f t="shared" si="3"/>
        <v>鍾菩璿</v>
      </c>
      <c r="G71">
        <f t="shared" si="5"/>
        <v>3</v>
      </c>
    </row>
    <row r="72" spans="1:7" x14ac:dyDescent="0.25">
      <c r="A72" s="138" t="s">
        <v>3</v>
      </c>
      <c r="B72" s="138" t="s">
        <v>363</v>
      </c>
      <c r="C72" s="138" t="str">
        <f t="shared" si="4"/>
        <v>室一仁英語文</v>
      </c>
      <c r="D72" s="138" t="s">
        <v>370</v>
      </c>
      <c r="E72" s="79" t="str">
        <f t="shared" si="3"/>
        <v>徐瑞華</v>
      </c>
      <c r="G72">
        <f t="shared" si="5"/>
        <v>3</v>
      </c>
    </row>
    <row r="73" spans="1:7" x14ac:dyDescent="0.25">
      <c r="A73" s="138" t="s">
        <v>3</v>
      </c>
      <c r="B73" s="138" t="s">
        <v>137</v>
      </c>
      <c r="C73" s="138" t="str">
        <f t="shared" si="4"/>
        <v>室一仁物理</v>
      </c>
      <c r="D73" s="138" t="s">
        <v>128</v>
      </c>
      <c r="E73" s="79" t="str">
        <f t="shared" si="3"/>
        <v>沈辰融</v>
      </c>
      <c r="G73">
        <f t="shared" si="5"/>
        <v>3</v>
      </c>
    </row>
    <row r="74" spans="1:7" x14ac:dyDescent="0.25">
      <c r="A74" s="138" t="s">
        <v>3</v>
      </c>
      <c r="B74" s="138" t="s">
        <v>65</v>
      </c>
      <c r="C74" s="138" t="str">
        <f t="shared" si="4"/>
        <v>室一仁團體活動時間</v>
      </c>
      <c r="D74" s="138" t="s">
        <v>66</v>
      </c>
      <c r="E74" s="79" t="str">
        <f t="shared" si="3"/>
        <v/>
      </c>
      <c r="G74">
        <f t="shared" si="5"/>
        <v>0</v>
      </c>
    </row>
    <row r="75" spans="1:7" x14ac:dyDescent="0.25">
      <c r="A75" s="138" t="s">
        <v>3</v>
      </c>
      <c r="B75" s="138" t="s">
        <v>67</v>
      </c>
      <c r="C75" s="138" t="str">
        <f t="shared" si="4"/>
        <v>室一仁班級活動</v>
      </c>
      <c r="D75" s="138" t="s">
        <v>58</v>
      </c>
      <c r="E75" s="79" t="str">
        <f t="shared" si="3"/>
        <v>傅苡嫙</v>
      </c>
      <c r="G75">
        <f t="shared" si="5"/>
        <v>3</v>
      </c>
    </row>
    <row r="76" spans="1:7" x14ac:dyDescent="0.25">
      <c r="A76" s="138" t="s">
        <v>3</v>
      </c>
      <c r="B76" s="138" t="s">
        <v>123</v>
      </c>
      <c r="C76" s="138" t="str">
        <f t="shared" si="4"/>
        <v>室一仁室內設計與裝潢實習</v>
      </c>
      <c r="D76" s="138" t="s">
        <v>124</v>
      </c>
      <c r="E76" s="79" t="str">
        <f t="shared" si="3"/>
        <v>湯敬琦郭仲肯</v>
      </c>
      <c r="G76">
        <f t="shared" si="5"/>
        <v>6</v>
      </c>
    </row>
    <row r="77" spans="1:7" x14ac:dyDescent="0.25">
      <c r="A77" s="138" t="s">
        <v>3</v>
      </c>
      <c r="B77" s="138" t="s">
        <v>123</v>
      </c>
      <c r="C77" s="138" t="str">
        <f t="shared" si="4"/>
        <v>室一仁室內設計與裝潢實習</v>
      </c>
      <c r="D77" s="138" t="s">
        <v>119</v>
      </c>
      <c r="E77" s="79" t="str">
        <f t="shared" si="3"/>
        <v>郭仲肯</v>
      </c>
      <c r="G77">
        <f t="shared" si="5"/>
        <v>3</v>
      </c>
    </row>
    <row r="78" spans="1:7" x14ac:dyDescent="0.25">
      <c r="A78" s="138" t="s">
        <v>3</v>
      </c>
      <c r="B78" s="138" t="s">
        <v>125</v>
      </c>
      <c r="C78" s="138" t="str">
        <f t="shared" si="4"/>
        <v>室一仁基礎圖學實習</v>
      </c>
      <c r="D78" s="138" t="s">
        <v>115</v>
      </c>
      <c r="E78" s="79" t="str">
        <f t="shared" si="3"/>
        <v>徐維鴻</v>
      </c>
      <c r="G78">
        <f t="shared" si="5"/>
        <v>3</v>
      </c>
    </row>
    <row r="79" spans="1:7" x14ac:dyDescent="0.25">
      <c r="A79" s="138" t="s">
        <v>3</v>
      </c>
      <c r="B79" s="138" t="s">
        <v>75</v>
      </c>
      <c r="C79" s="138" t="str">
        <f t="shared" si="4"/>
        <v>室一仁圖書館利用</v>
      </c>
      <c r="D79" s="138" t="s">
        <v>76</v>
      </c>
      <c r="E79" s="79" t="str">
        <f t="shared" si="3"/>
        <v>林啟鵬</v>
      </c>
      <c r="G79">
        <f t="shared" si="5"/>
        <v>3</v>
      </c>
    </row>
    <row r="80" spans="1:7" x14ac:dyDescent="0.25">
      <c r="A80" s="138" t="s">
        <v>3</v>
      </c>
      <c r="B80" s="138" t="s">
        <v>282</v>
      </c>
      <c r="C80" s="138" t="str">
        <f t="shared" si="4"/>
        <v>室一仁全民國防教育</v>
      </c>
      <c r="D80" s="138" t="s">
        <v>367</v>
      </c>
      <c r="E80" s="79" t="str">
        <f t="shared" si="3"/>
        <v>江寬玗</v>
      </c>
      <c r="G80">
        <f t="shared" si="5"/>
        <v>3</v>
      </c>
    </row>
    <row r="81" spans="1:7" x14ac:dyDescent="0.25">
      <c r="A81" s="138" t="s">
        <v>3</v>
      </c>
      <c r="B81" s="138" t="s">
        <v>77</v>
      </c>
      <c r="C81" s="138" t="str">
        <f t="shared" si="4"/>
        <v>室一仁生活英語會話</v>
      </c>
      <c r="D81" s="138" t="s">
        <v>370</v>
      </c>
      <c r="E81" s="79" t="str">
        <f t="shared" si="3"/>
        <v>徐瑞華</v>
      </c>
      <c r="G81">
        <f t="shared" si="5"/>
        <v>3</v>
      </c>
    </row>
    <row r="82" spans="1:7" x14ac:dyDescent="0.25">
      <c r="A82" s="138" t="s">
        <v>3</v>
      </c>
      <c r="B82" s="138" t="s">
        <v>63</v>
      </c>
      <c r="C82" s="138" t="str">
        <f t="shared" si="4"/>
        <v>室一仁國學常識</v>
      </c>
      <c r="D82" s="138" t="s">
        <v>58</v>
      </c>
      <c r="E82" s="79" t="str">
        <f t="shared" si="3"/>
        <v>傅苡嫙</v>
      </c>
      <c r="G82">
        <f t="shared" si="5"/>
        <v>3</v>
      </c>
    </row>
    <row r="83" spans="1:7" x14ac:dyDescent="0.25">
      <c r="A83" s="138" t="s">
        <v>3</v>
      </c>
      <c r="B83" s="138" t="s">
        <v>121</v>
      </c>
      <c r="C83" s="138" t="str">
        <f t="shared" si="4"/>
        <v>室一仁歷史</v>
      </c>
      <c r="D83" s="138" t="s">
        <v>60</v>
      </c>
      <c r="E83" s="79" t="str">
        <f t="shared" si="3"/>
        <v>張哲維</v>
      </c>
      <c r="G83">
        <f t="shared" si="5"/>
        <v>3</v>
      </c>
    </row>
    <row r="84" spans="1:7" x14ac:dyDescent="0.25">
      <c r="A84" s="138" t="s">
        <v>3</v>
      </c>
      <c r="B84" s="138" t="s">
        <v>71</v>
      </c>
      <c r="C84" s="138" t="str">
        <f t="shared" si="4"/>
        <v>室一仁客語文</v>
      </c>
      <c r="D84" s="138" t="s">
        <v>66</v>
      </c>
      <c r="E84" s="79" t="str">
        <f t="shared" si="3"/>
        <v/>
      </c>
      <c r="G84">
        <f t="shared" si="5"/>
        <v>0</v>
      </c>
    </row>
    <row r="85" spans="1:7" x14ac:dyDescent="0.25">
      <c r="A85" s="138" t="s">
        <v>3</v>
      </c>
      <c r="B85" s="138" t="s">
        <v>281</v>
      </c>
      <c r="C85" s="138" t="str">
        <f t="shared" si="4"/>
        <v>室一仁健康與護理</v>
      </c>
      <c r="D85" s="138" t="s">
        <v>365</v>
      </c>
      <c r="E85" s="79" t="str">
        <f t="shared" si="3"/>
        <v>林佩樺</v>
      </c>
      <c r="G85">
        <f t="shared" si="5"/>
        <v>3</v>
      </c>
    </row>
    <row r="86" spans="1:7" x14ac:dyDescent="0.25">
      <c r="A86" s="138" t="s">
        <v>138</v>
      </c>
      <c r="B86" s="138" t="s">
        <v>150</v>
      </c>
      <c r="C86" s="138" t="str">
        <f t="shared" si="4"/>
        <v>機一仁基礎加工實習</v>
      </c>
      <c r="D86" s="138" t="s">
        <v>218</v>
      </c>
      <c r="E86" s="79" t="str">
        <f t="shared" si="3"/>
        <v>林建廷</v>
      </c>
      <c r="G86">
        <f t="shared" si="5"/>
        <v>3</v>
      </c>
    </row>
    <row r="87" spans="1:7" x14ac:dyDescent="0.25">
      <c r="A87" s="138" t="s">
        <v>138</v>
      </c>
      <c r="B87" s="138" t="s">
        <v>284</v>
      </c>
      <c r="C87" s="138" t="str">
        <f t="shared" si="4"/>
        <v>機一仁基礎電學實習</v>
      </c>
      <c r="D87" s="138" t="s">
        <v>143</v>
      </c>
      <c r="E87" s="79" t="str">
        <f t="shared" si="3"/>
        <v>王雍智</v>
      </c>
      <c r="G87">
        <f t="shared" si="5"/>
        <v>3</v>
      </c>
    </row>
    <row r="88" spans="1:7" x14ac:dyDescent="0.25">
      <c r="A88" s="138" t="s">
        <v>138</v>
      </c>
      <c r="B88" s="138" t="s">
        <v>282</v>
      </c>
      <c r="C88" s="138" t="str">
        <f t="shared" si="4"/>
        <v>機一仁全民國防教育</v>
      </c>
      <c r="D88" s="138" t="s">
        <v>367</v>
      </c>
      <c r="E88" s="79" t="str">
        <f t="shared" si="3"/>
        <v>江寬玗</v>
      </c>
      <c r="G88">
        <f t="shared" si="5"/>
        <v>3</v>
      </c>
    </row>
    <row r="89" spans="1:7" x14ac:dyDescent="0.25">
      <c r="A89" s="138" t="s">
        <v>138</v>
      </c>
      <c r="B89" s="138" t="s">
        <v>137</v>
      </c>
      <c r="C89" s="138" t="str">
        <f t="shared" si="4"/>
        <v>機一仁物理</v>
      </c>
      <c r="D89" s="138" t="s">
        <v>371</v>
      </c>
      <c r="E89" s="79" t="str">
        <f t="shared" si="3"/>
        <v>林俊賢</v>
      </c>
      <c r="G89">
        <f t="shared" si="5"/>
        <v>3</v>
      </c>
    </row>
    <row r="90" spans="1:7" x14ac:dyDescent="0.25">
      <c r="A90" s="138" t="s">
        <v>138</v>
      </c>
      <c r="B90" s="138" t="s">
        <v>142</v>
      </c>
      <c r="C90" s="138" t="str">
        <f t="shared" si="4"/>
        <v>機一仁機械製造</v>
      </c>
      <c r="D90" s="138" t="s">
        <v>371</v>
      </c>
      <c r="E90" s="79" t="str">
        <f t="shared" si="3"/>
        <v>林俊賢</v>
      </c>
      <c r="G90">
        <f t="shared" si="5"/>
        <v>3</v>
      </c>
    </row>
    <row r="91" spans="1:7" x14ac:dyDescent="0.25">
      <c r="A91" s="138" t="s">
        <v>138</v>
      </c>
      <c r="B91" s="138" t="s">
        <v>283</v>
      </c>
      <c r="C91" s="138" t="str">
        <f t="shared" si="4"/>
        <v>機一仁綜合運動</v>
      </c>
      <c r="D91" s="138" t="s">
        <v>68</v>
      </c>
      <c r="E91" s="79" t="str">
        <f t="shared" si="3"/>
        <v>謝佩君</v>
      </c>
      <c r="G91">
        <f t="shared" si="5"/>
        <v>3</v>
      </c>
    </row>
    <row r="92" spans="1:7" x14ac:dyDescent="0.25">
      <c r="A92" s="138" t="s">
        <v>138</v>
      </c>
      <c r="B92" s="138" t="s">
        <v>65</v>
      </c>
      <c r="C92" s="138" t="str">
        <f t="shared" si="4"/>
        <v>機一仁團體活動時間</v>
      </c>
      <c r="D92" s="138" t="s">
        <v>66</v>
      </c>
      <c r="E92" s="79" t="str">
        <f t="shared" si="3"/>
        <v/>
      </c>
      <c r="G92">
        <f t="shared" si="5"/>
        <v>0</v>
      </c>
    </row>
    <row r="93" spans="1:7" x14ac:dyDescent="0.25">
      <c r="A93" s="138" t="s">
        <v>138</v>
      </c>
      <c r="B93" s="138" t="s">
        <v>67</v>
      </c>
      <c r="C93" s="138" t="str">
        <f t="shared" si="4"/>
        <v>機一仁班級活動</v>
      </c>
      <c r="D93" s="138" t="s">
        <v>59</v>
      </c>
      <c r="E93" s="79" t="str">
        <f t="shared" si="3"/>
        <v>周古陽</v>
      </c>
      <c r="G93">
        <f t="shared" si="5"/>
        <v>3</v>
      </c>
    </row>
    <row r="94" spans="1:7" x14ac:dyDescent="0.25">
      <c r="A94" s="138" t="s">
        <v>138</v>
      </c>
      <c r="B94" s="138" t="s">
        <v>363</v>
      </c>
      <c r="C94" s="138" t="str">
        <f t="shared" si="4"/>
        <v>機一仁英語文</v>
      </c>
      <c r="D94" s="138" t="s">
        <v>96</v>
      </c>
      <c r="E94" s="79" t="str">
        <f t="shared" si="3"/>
        <v>陳怡如</v>
      </c>
      <c r="G94">
        <f t="shared" si="5"/>
        <v>3</v>
      </c>
    </row>
    <row r="95" spans="1:7" x14ac:dyDescent="0.25">
      <c r="A95" s="138" t="s">
        <v>138</v>
      </c>
      <c r="B95" s="138" t="s">
        <v>151</v>
      </c>
      <c r="C95" s="138" t="str">
        <f t="shared" si="4"/>
        <v>機一仁機械製圖實習</v>
      </c>
      <c r="D95" s="138" t="s">
        <v>152</v>
      </c>
      <c r="E95" s="79" t="str">
        <f t="shared" si="3"/>
        <v>江資凱</v>
      </c>
      <c r="G95">
        <f t="shared" si="5"/>
        <v>3</v>
      </c>
    </row>
    <row r="96" spans="1:7" x14ac:dyDescent="0.25">
      <c r="A96" s="138" t="s">
        <v>138</v>
      </c>
      <c r="B96" s="138" t="s">
        <v>48</v>
      </c>
      <c r="C96" s="138" t="str">
        <f t="shared" si="4"/>
        <v>機一仁數學</v>
      </c>
      <c r="D96" s="138" t="s">
        <v>175</v>
      </c>
      <c r="E96" s="79" t="str">
        <f t="shared" si="3"/>
        <v>黃瓊慧</v>
      </c>
      <c r="G96">
        <f t="shared" si="5"/>
        <v>3</v>
      </c>
    </row>
    <row r="97" spans="1:7" x14ac:dyDescent="0.25">
      <c r="A97" s="138" t="s">
        <v>138</v>
      </c>
      <c r="B97" s="138" t="s">
        <v>281</v>
      </c>
      <c r="C97" s="138" t="str">
        <f t="shared" si="4"/>
        <v>機一仁健康與護理</v>
      </c>
      <c r="D97" s="138" t="s">
        <v>365</v>
      </c>
      <c r="E97" s="79" t="str">
        <f t="shared" si="3"/>
        <v>林佩樺</v>
      </c>
      <c r="G97">
        <f t="shared" si="5"/>
        <v>3</v>
      </c>
    </row>
    <row r="98" spans="1:7" x14ac:dyDescent="0.25">
      <c r="A98" s="138" t="s">
        <v>138</v>
      </c>
      <c r="B98" s="138" t="s">
        <v>49</v>
      </c>
      <c r="C98" s="138" t="str">
        <f t="shared" si="4"/>
        <v>機一仁資訊科技</v>
      </c>
      <c r="D98" s="138" t="s">
        <v>50</v>
      </c>
      <c r="E98" s="79" t="str">
        <f t="shared" si="3"/>
        <v>林勳耀</v>
      </c>
      <c r="G98">
        <f t="shared" si="5"/>
        <v>3</v>
      </c>
    </row>
    <row r="99" spans="1:7" x14ac:dyDescent="0.25">
      <c r="A99" s="138" t="s">
        <v>138</v>
      </c>
      <c r="B99" s="138" t="s">
        <v>364</v>
      </c>
      <c r="C99" s="138" t="str">
        <f t="shared" si="4"/>
        <v>機一仁國語文</v>
      </c>
      <c r="D99" s="138" t="s">
        <v>59</v>
      </c>
      <c r="E99" s="79" t="str">
        <f t="shared" si="3"/>
        <v>周古陽</v>
      </c>
      <c r="G99">
        <f t="shared" si="5"/>
        <v>3</v>
      </c>
    </row>
    <row r="100" spans="1:7" x14ac:dyDescent="0.25">
      <c r="A100" s="138" t="s">
        <v>138</v>
      </c>
      <c r="B100" s="138" t="s">
        <v>144</v>
      </c>
      <c r="C100" s="138" t="str">
        <f t="shared" si="4"/>
        <v>機一仁銑床實習</v>
      </c>
      <c r="D100" s="138" t="s">
        <v>145</v>
      </c>
      <c r="E100" s="79" t="str">
        <f t="shared" si="3"/>
        <v>范揚志</v>
      </c>
      <c r="G100">
        <f t="shared" si="5"/>
        <v>3</v>
      </c>
    </row>
    <row r="101" spans="1:7" x14ac:dyDescent="0.25">
      <c r="A101" s="138" t="s">
        <v>138</v>
      </c>
      <c r="B101" s="138" t="s">
        <v>149</v>
      </c>
      <c r="C101" s="138" t="str">
        <f t="shared" si="4"/>
        <v>機一仁車床實習</v>
      </c>
      <c r="D101" s="138" t="s">
        <v>145</v>
      </c>
      <c r="E101" s="79" t="str">
        <f t="shared" si="3"/>
        <v>范揚志</v>
      </c>
      <c r="G101">
        <f t="shared" si="5"/>
        <v>3</v>
      </c>
    </row>
    <row r="102" spans="1:7" x14ac:dyDescent="0.25">
      <c r="A102" s="138" t="s">
        <v>138</v>
      </c>
      <c r="B102" s="138" t="s">
        <v>71</v>
      </c>
      <c r="C102" s="138" t="str">
        <f t="shared" si="4"/>
        <v>機一仁客語文</v>
      </c>
      <c r="D102" s="138" t="s">
        <v>66</v>
      </c>
      <c r="E102" s="79" t="str">
        <f t="shared" si="3"/>
        <v/>
      </c>
      <c r="G102">
        <f t="shared" si="5"/>
        <v>0</v>
      </c>
    </row>
    <row r="103" spans="1:7" x14ac:dyDescent="0.25">
      <c r="A103" s="138" t="s">
        <v>138</v>
      </c>
      <c r="B103" s="138" t="s">
        <v>64</v>
      </c>
      <c r="C103" s="138" t="str">
        <f t="shared" si="4"/>
        <v>機一仁生涯規劃</v>
      </c>
      <c r="D103" s="138" t="s">
        <v>366</v>
      </c>
      <c r="E103" s="79" t="str">
        <f t="shared" si="3"/>
        <v>鍾菩璿</v>
      </c>
      <c r="G103">
        <f t="shared" si="5"/>
        <v>3</v>
      </c>
    </row>
    <row r="104" spans="1:7" x14ac:dyDescent="0.25">
      <c r="A104" s="138" t="s">
        <v>4</v>
      </c>
      <c r="B104" s="138" t="s">
        <v>151</v>
      </c>
      <c r="C104" s="138" t="str">
        <f t="shared" si="4"/>
        <v>機一義機械製圖實習</v>
      </c>
      <c r="D104" s="138" t="s">
        <v>152</v>
      </c>
      <c r="E104" s="79" t="str">
        <f t="shared" si="3"/>
        <v>江資凱</v>
      </c>
      <c r="G104">
        <f t="shared" si="5"/>
        <v>3</v>
      </c>
    </row>
    <row r="105" spans="1:7" x14ac:dyDescent="0.25">
      <c r="A105" s="138" t="s">
        <v>4</v>
      </c>
      <c r="B105" s="138" t="s">
        <v>137</v>
      </c>
      <c r="C105" s="138" t="str">
        <f t="shared" si="4"/>
        <v>機一義物理</v>
      </c>
      <c r="D105" s="138" t="s">
        <v>371</v>
      </c>
      <c r="E105" s="79" t="str">
        <f t="shared" si="3"/>
        <v>林俊賢</v>
      </c>
      <c r="G105">
        <f t="shared" si="5"/>
        <v>3</v>
      </c>
    </row>
    <row r="106" spans="1:7" x14ac:dyDescent="0.25">
      <c r="A106" s="138" t="s">
        <v>4</v>
      </c>
      <c r="B106" s="138" t="s">
        <v>282</v>
      </c>
      <c r="C106" s="138" t="str">
        <f t="shared" si="4"/>
        <v>機一義全民國防教育</v>
      </c>
      <c r="D106" s="138" t="s">
        <v>367</v>
      </c>
      <c r="E106" s="79" t="str">
        <f t="shared" si="3"/>
        <v>江寬玗</v>
      </c>
      <c r="G106">
        <f t="shared" si="5"/>
        <v>3</v>
      </c>
    </row>
    <row r="107" spans="1:7" x14ac:dyDescent="0.25">
      <c r="A107" s="138" t="s">
        <v>4</v>
      </c>
      <c r="B107" s="138" t="s">
        <v>363</v>
      </c>
      <c r="C107" s="138" t="str">
        <f t="shared" si="4"/>
        <v>機一義英語文</v>
      </c>
      <c r="D107" s="138" t="s">
        <v>110</v>
      </c>
      <c r="E107" s="79" t="str">
        <f t="shared" si="3"/>
        <v>吳美鶯</v>
      </c>
      <c r="G107">
        <f t="shared" si="5"/>
        <v>3</v>
      </c>
    </row>
    <row r="108" spans="1:7" x14ac:dyDescent="0.25">
      <c r="A108" s="138" t="s">
        <v>4</v>
      </c>
      <c r="B108" s="138" t="s">
        <v>280</v>
      </c>
      <c r="C108" s="138" t="str">
        <f t="shared" si="4"/>
        <v>機一義計算機應用</v>
      </c>
      <c r="D108" s="138" t="s">
        <v>50</v>
      </c>
      <c r="E108" s="79" t="str">
        <f t="shared" si="3"/>
        <v>林勳耀</v>
      </c>
      <c r="G108">
        <f t="shared" si="5"/>
        <v>3</v>
      </c>
    </row>
    <row r="109" spans="1:7" x14ac:dyDescent="0.25">
      <c r="A109" s="138" t="s">
        <v>4</v>
      </c>
      <c r="B109" s="138" t="s">
        <v>142</v>
      </c>
      <c r="C109" s="138" t="str">
        <f t="shared" si="4"/>
        <v>機一義機械製造</v>
      </c>
      <c r="D109" s="138" t="s">
        <v>128</v>
      </c>
      <c r="E109" s="79" t="str">
        <f t="shared" si="3"/>
        <v>沈辰融</v>
      </c>
      <c r="G109">
        <f t="shared" si="5"/>
        <v>3</v>
      </c>
    </row>
    <row r="110" spans="1:7" x14ac:dyDescent="0.25">
      <c r="A110" s="138" t="s">
        <v>4</v>
      </c>
      <c r="B110" s="138" t="s">
        <v>48</v>
      </c>
      <c r="C110" s="138" t="str">
        <f t="shared" si="4"/>
        <v>機一義數學</v>
      </c>
      <c r="D110" s="138" t="s">
        <v>372</v>
      </c>
      <c r="E110" s="79" t="str">
        <f t="shared" si="3"/>
        <v>楊慕華</v>
      </c>
      <c r="G110">
        <f t="shared" si="5"/>
        <v>3</v>
      </c>
    </row>
    <row r="111" spans="1:7" x14ac:dyDescent="0.25">
      <c r="A111" s="138" t="s">
        <v>4</v>
      </c>
      <c r="B111" s="138" t="s">
        <v>364</v>
      </c>
      <c r="C111" s="138" t="str">
        <f t="shared" si="4"/>
        <v>機一義國語文</v>
      </c>
      <c r="D111" s="138" t="s">
        <v>159</v>
      </c>
      <c r="E111" s="79" t="str">
        <f t="shared" si="3"/>
        <v>胡文宗</v>
      </c>
      <c r="G111">
        <f t="shared" si="5"/>
        <v>3</v>
      </c>
    </row>
    <row r="112" spans="1:7" x14ac:dyDescent="0.25">
      <c r="A112" s="138" t="s">
        <v>4</v>
      </c>
      <c r="B112" s="138" t="s">
        <v>65</v>
      </c>
      <c r="C112" s="138" t="str">
        <f t="shared" si="4"/>
        <v>機一義團體活動時間</v>
      </c>
      <c r="D112" s="138" t="s">
        <v>66</v>
      </c>
      <c r="E112" s="79" t="str">
        <f t="shared" si="3"/>
        <v/>
      </c>
      <c r="G112">
        <f t="shared" si="5"/>
        <v>0</v>
      </c>
    </row>
    <row r="113" spans="1:7" x14ac:dyDescent="0.25">
      <c r="A113" s="138" t="s">
        <v>4</v>
      </c>
      <c r="B113" s="138" t="s">
        <v>67</v>
      </c>
      <c r="C113" s="138" t="str">
        <f t="shared" si="4"/>
        <v>機一義班級活動</v>
      </c>
      <c r="D113" s="138" t="s">
        <v>111</v>
      </c>
      <c r="E113" s="79" t="str">
        <f t="shared" si="3"/>
        <v>邱垂杰</v>
      </c>
      <c r="G113">
        <f t="shared" si="5"/>
        <v>3</v>
      </c>
    </row>
    <row r="114" spans="1:7" x14ac:dyDescent="0.25">
      <c r="A114" s="138" t="s">
        <v>4</v>
      </c>
      <c r="B114" s="138" t="s">
        <v>284</v>
      </c>
      <c r="C114" s="138" t="str">
        <f t="shared" si="4"/>
        <v>機一義基礎電學實習</v>
      </c>
      <c r="D114" s="138" t="s">
        <v>128</v>
      </c>
      <c r="E114" s="79" t="str">
        <f t="shared" si="3"/>
        <v>沈辰融</v>
      </c>
      <c r="G114">
        <f t="shared" si="5"/>
        <v>3</v>
      </c>
    </row>
    <row r="115" spans="1:7" x14ac:dyDescent="0.25">
      <c r="A115" s="138" t="s">
        <v>4</v>
      </c>
      <c r="B115" s="138" t="s">
        <v>160</v>
      </c>
      <c r="C115" s="138" t="str">
        <f t="shared" si="4"/>
        <v>機一義精密加工基礎實習</v>
      </c>
      <c r="D115" s="138" t="s">
        <v>128</v>
      </c>
      <c r="E115" s="79" t="str">
        <f t="shared" si="3"/>
        <v>沈辰融</v>
      </c>
      <c r="G115">
        <f t="shared" si="5"/>
        <v>3</v>
      </c>
    </row>
    <row r="116" spans="1:7" x14ac:dyDescent="0.25">
      <c r="A116" s="138" t="s">
        <v>4</v>
      </c>
      <c r="B116" s="138" t="s">
        <v>52</v>
      </c>
      <c r="C116" s="138" t="str">
        <f t="shared" si="4"/>
        <v>機一義體育</v>
      </c>
      <c r="D116" s="138" t="s">
        <v>111</v>
      </c>
      <c r="E116" s="79" t="str">
        <f t="shared" si="3"/>
        <v>邱垂杰</v>
      </c>
      <c r="G116">
        <f t="shared" si="5"/>
        <v>3</v>
      </c>
    </row>
    <row r="117" spans="1:7" x14ac:dyDescent="0.25">
      <c r="A117" s="138" t="s">
        <v>4</v>
      </c>
      <c r="B117" s="138" t="s">
        <v>63</v>
      </c>
      <c r="C117" s="138" t="str">
        <f t="shared" si="4"/>
        <v>機一義國學常識</v>
      </c>
      <c r="D117" s="138" t="s">
        <v>159</v>
      </c>
      <c r="E117" s="79" t="str">
        <f t="shared" si="3"/>
        <v>胡文宗</v>
      </c>
      <c r="G117">
        <f t="shared" si="5"/>
        <v>3</v>
      </c>
    </row>
    <row r="118" spans="1:7" x14ac:dyDescent="0.25">
      <c r="A118" s="138" t="s">
        <v>4</v>
      </c>
      <c r="B118" s="138" t="s">
        <v>64</v>
      </c>
      <c r="C118" s="138" t="str">
        <f t="shared" si="4"/>
        <v>機一義生涯規劃</v>
      </c>
      <c r="D118" s="138" t="s">
        <v>140</v>
      </c>
      <c r="E118" s="79" t="str">
        <f t="shared" si="3"/>
        <v>張至行</v>
      </c>
      <c r="G118">
        <f t="shared" si="5"/>
        <v>3</v>
      </c>
    </row>
    <row r="119" spans="1:7" x14ac:dyDescent="0.25">
      <c r="A119" s="138" t="s">
        <v>4</v>
      </c>
      <c r="B119" s="138" t="s">
        <v>77</v>
      </c>
      <c r="C119" s="138" t="str">
        <f t="shared" si="4"/>
        <v>機一義生活英語會話</v>
      </c>
      <c r="D119" s="138" t="s">
        <v>110</v>
      </c>
      <c r="E119" s="79" t="str">
        <f t="shared" si="3"/>
        <v>吳美鶯</v>
      </c>
      <c r="G119">
        <f t="shared" si="5"/>
        <v>3</v>
      </c>
    </row>
    <row r="120" spans="1:7" x14ac:dyDescent="0.25">
      <c r="A120" s="138" t="s">
        <v>4</v>
      </c>
      <c r="B120" s="138" t="s">
        <v>75</v>
      </c>
      <c r="C120" s="138" t="str">
        <f t="shared" si="4"/>
        <v>機一義圖書館利用</v>
      </c>
      <c r="D120" s="138" t="s">
        <v>76</v>
      </c>
      <c r="E120" s="79" t="str">
        <f t="shared" si="3"/>
        <v>林啟鵬</v>
      </c>
      <c r="G120">
        <f t="shared" si="5"/>
        <v>3</v>
      </c>
    </row>
    <row r="121" spans="1:7" x14ac:dyDescent="0.25">
      <c r="A121" s="138" t="s">
        <v>4</v>
      </c>
      <c r="B121" s="138" t="s">
        <v>121</v>
      </c>
      <c r="C121" s="138" t="str">
        <f t="shared" si="4"/>
        <v>機一義歷史</v>
      </c>
      <c r="D121" s="138" t="s">
        <v>373</v>
      </c>
      <c r="E121" s="79" t="str">
        <f t="shared" si="3"/>
        <v>謝王杰</v>
      </c>
      <c r="G121">
        <f t="shared" si="5"/>
        <v>3</v>
      </c>
    </row>
    <row r="122" spans="1:7" x14ac:dyDescent="0.25">
      <c r="A122" s="138" t="s">
        <v>4</v>
      </c>
      <c r="B122" s="138" t="s">
        <v>71</v>
      </c>
      <c r="C122" s="138" t="str">
        <f t="shared" si="4"/>
        <v>機一義客語文</v>
      </c>
      <c r="D122" s="138" t="s">
        <v>66</v>
      </c>
      <c r="E122" s="79" t="str">
        <f t="shared" si="3"/>
        <v/>
      </c>
      <c r="G122">
        <f t="shared" si="5"/>
        <v>0</v>
      </c>
    </row>
    <row r="123" spans="1:7" x14ac:dyDescent="0.25">
      <c r="A123" s="138" t="s">
        <v>5</v>
      </c>
      <c r="B123" s="138" t="s">
        <v>164</v>
      </c>
      <c r="C123" s="138" t="str">
        <f t="shared" si="4"/>
        <v>電一仁基礎配電實習</v>
      </c>
      <c r="D123" s="138" t="s">
        <v>70</v>
      </c>
      <c r="E123" s="79" t="str">
        <f t="shared" si="3"/>
        <v>羅正斌</v>
      </c>
      <c r="G123">
        <f t="shared" si="5"/>
        <v>3</v>
      </c>
    </row>
    <row r="124" spans="1:7" x14ac:dyDescent="0.25">
      <c r="A124" s="138" t="s">
        <v>5</v>
      </c>
      <c r="B124" s="138" t="s">
        <v>165</v>
      </c>
      <c r="C124" s="138" t="str">
        <f t="shared" si="4"/>
        <v>電一仁室內配線實習</v>
      </c>
      <c r="D124" s="138" t="s">
        <v>70</v>
      </c>
      <c r="E124" s="79" t="str">
        <f t="shared" si="3"/>
        <v>羅正斌</v>
      </c>
      <c r="G124">
        <f t="shared" si="5"/>
        <v>3</v>
      </c>
    </row>
    <row r="125" spans="1:7" x14ac:dyDescent="0.25">
      <c r="A125" s="138" t="s">
        <v>5</v>
      </c>
      <c r="B125" s="138" t="s">
        <v>72</v>
      </c>
      <c r="C125" s="138" t="str">
        <f t="shared" si="4"/>
        <v>電一仁基本電學實習</v>
      </c>
      <c r="D125" s="138" t="s">
        <v>374</v>
      </c>
      <c r="E125" s="79" t="str">
        <f t="shared" si="3"/>
        <v>李益愷</v>
      </c>
      <c r="G125">
        <f t="shared" si="5"/>
        <v>3</v>
      </c>
    </row>
    <row r="126" spans="1:7" x14ac:dyDescent="0.25">
      <c r="A126" s="138" t="s">
        <v>5</v>
      </c>
      <c r="B126" s="138" t="s">
        <v>363</v>
      </c>
      <c r="C126" s="138" t="str">
        <f t="shared" si="4"/>
        <v>電一仁英語文</v>
      </c>
      <c r="D126" s="138" t="s">
        <v>370</v>
      </c>
      <c r="E126" s="79" t="str">
        <f t="shared" si="3"/>
        <v>徐瑞華</v>
      </c>
      <c r="G126">
        <f t="shared" si="5"/>
        <v>3</v>
      </c>
    </row>
    <row r="127" spans="1:7" x14ac:dyDescent="0.25">
      <c r="A127" s="138" t="s">
        <v>5</v>
      </c>
      <c r="B127" s="138" t="s">
        <v>137</v>
      </c>
      <c r="C127" s="138" t="str">
        <f t="shared" si="4"/>
        <v>電一仁物理</v>
      </c>
      <c r="D127" s="138" t="s">
        <v>146</v>
      </c>
      <c r="E127" s="79" t="str">
        <f t="shared" si="3"/>
        <v>鍾世英</v>
      </c>
      <c r="G127">
        <f t="shared" si="5"/>
        <v>3</v>
      </c>
    </row>
    <row r="128" spans="1:7" x14ac:dyDescent="0.25">
      <c r="A128" s="138" t="s">
        <v>5</v>
      </c>
      <c r="B128" s="138" t="s">
        <v>280</v>
      </c>
      <c r="C128" s="138" t="str">
        <f t="shared" si="4"/>
        <v>電一仁計算機應用</v>
      </c>
      <c r="D128" s="138" t="s">
        <v>50</v>
      </c>
      <c r="E128" s="79" t="str">
        <f t="shared" si="3"/>
        <v>林勳耀</v>
      </c>
      <c r="G128">
        <f t="shared" si="5"/>
        <v>3</v>
      </c>
    </row>
    <row r="129" spans="1:7" x14ac:dyDescent="0.25">
      <c r="A129" s="138" t="s">
        <v>5</v>
      </c>
      <c r="B129" s="138" t="s">
        <v>364</v>
      </c>
      <c r="C129" s="138" t="str">
        <f t="shared" si="4"/>
        <v>電一仁國語文</v>
      </c>
      <c r="D129" s="138" t="s">
        <v>367</v>
      </c>
      <c r="E129" s="79" t="str">
        <f t="shared" si="3"/>
        <v>江寬玗</v>
      </c>
      <c r="G129">
        <f t="shared" si="5"/>
        <v>3</v>
      </c>
    </row>
    <row r="130" spans="1:7" x14ac:dyDescent="0.25">
      <c r="A130" s="138" t="s">
        <v>5</v>
      </c>
      <c r="B130" s="138" t="s">
        <v>65</v>
      </c>
      <c r="C130" s="138" t="str">
        <f t="shared" si="4"/>
        <v>電一仁團體活動時間</v>
      </c>
      <c r="D130" s="138" t="s">
        <v>66</v>
      </c>
      <c r="E130" s="79" t="str">
        <f t="shared" ref="E130:E193" si="6">IF(COUNTIF(C130:C3136,C130)&gt;1,D130&amp;""&amp;VLOOKUP(C130,C131:E3136,3,FALSE),D130)</f>
        <v/>
      </c>
      <c r="G130">
        <f t="shared" si="5"/>
        <v>0</v>
      </c>
    </row>
    <row r="131" spans="1:7" x14ac:dyDescent="0.25">
      <c r="A131" s="138" t="s">
        <v>5</v>
      </c>
      <c r="B131" s="138" t="s">
        <v>67</v>
      </c>
      <c r="C131" s="138" t="str">
        <f t="shared" ref="C131:C194" si="7">A131&amp;B131</f>
        <v>電一仁班級活動</v>
      </c>
      <c r="D131" s="138" t="s">
        <v>367</v>
      </c>
      <c r="E131" s="79" t="str">
        <f t="shared" si="6"/>
        <v>江寬玗</v>
      </c>
      <c r="G131">
        <f t="shared" ref="G131:G194" si="8">LEN(E131)</f>
        <v>3</v>
      </c>
    </row>
    <row r="132" spans="1:7" x14ac:dyDescent="0.25">
      <c r="A132" s="138" t="s">
        <v>5</v>
      </c>
      <c r="B132" s="138" t="s">
        <v>6</v>
      </c>
      <c r="C132" s="138" t="str">
        <f t="shared" si="7"/>
        <v>電一仁基本電學</v>
      </c>
      <c r="D132" s="138" t="s">
        <v>92</v>
      </c>
      <c r="E132" s="79" t="str">
        <f t="shared" si="6"/>
        <v>張文鑫</v>
      </c>
      <c r="G132">
        <f t="shared" si="8"/>
        <v>3</v>
      </c>
    </row>
    <row r="133" spans="1:7" x14ac:dyDescent="0.25">
      <c r="A133" s="138" t="s">
        <v>5</v>
      </c>
      <c r="B133" s="138" t="s">
        <v>77</v>
      </c>
      <c r="C133" s="138" t="str">
        <f t="shared" si="7"/>
        <v>電一仁生活英語會話</v>
      </c>
      <c r="D133" s="138" t="s">
        <v>370</v>
      </c>
      <c r="E133" s="79" t="str">
        <f t="shared" si="6"/>
        <v>徐瑞華</v>
      </c>
      <c r="G133">
        <f t="shared" si="8"/>
        <v>3</v>
      </c>
    </row>
    <row r="134" spans="1:7" x14ac:dyDescent="0.25">
      <c r="A134" s="138" t="s">
        <v>5</v>
      </c>
      <c r="B134" s="138" t="s">
        <v>52</v>
      </c>
      <c r="C134" s="138" t="str">
        <f t="shared" si="7"/>
        <v>電一仁體育</v>
      </c>
      <c r="D134" s="138" t="s">
        <v>68</v>
      </c>
      <c r="E134" s="79" t="str">
        <f t="shared" si="6"/>
        <v>謝佩君</v>
      </c>
      <c r="G134">
        <f t="shared" si="8"/>
        <v>3</v>
      </c>
    </row>
    <row r="135" spans="1:7" x14ac:dyDescent="0.25">
      <c r="A135" s="138" t="s">
        <v>5</v>
      </c>
      <c r="B135" s="138" t="s">
        <v>282</v>
      </c>
      <c r="C135" s="138" t="str">
        <f t="shared" si="7"/>
        <v>電一仁全民國防教育</v>
      </c>
      <c r="D135" s="138" t="s">
        <v>367</v>
      </c>
      <c r="E135" s="79" t="str">
        <f t="shared" si="6"/>
        <v>江寬玗</v>
      </c>
      <c r="G135">
        <f t="shared" si="8"/>
        <v>3</v>
      </c>
    </row>
    <row r="136" spans="1:7" x14ac:dyDescent="0.25">
      <c r="A136" s="138" t="s">
        <v>5</v>
      </c>
      <c r="B136" s="138" t="s">
        <v>48</v>
      </c>
      <c r="C136" s="138" t="str">
        <f t="shared" si="7"/>
        <v>電一仁數學</v>
      </c>
      <c r="D136" s="138" t="s">
        <v>85</v>
      </c>
      <c r="E136" s="79" t="str">
        <f t="shared" si="6"/>
        <v>江其龍</v>
      </c>
      <c r="G136">
        <f t="shared" si="8"/>
        <v>3</v>
      </c>
    </row>
    <row r="137" spans="1:7" x14ac:dyDescent="0.25">
      <c r="A137" s="138" t="s">
        <v>5</v>
      </c>
      <c r="B137" s="138" t="s">
        <v>64</v>
      </c>
      <c r="C137" s="138" t="str">
        <f t="shared" si="7"/>
        <v>電一仁生涯規劃</v>
      </c>
      <c r="D137" s="138" t="s">
        <v>140</v>
      </c>
      <c r="E137" s="79" t="str">
        <f t="shared" si="6"/>
        <v>張至行</v>
      </c>
      <c r="G137">
        <f t="shared" si="8"/>
        <v>3</v>
      </c>
    </row>
    <row r="138" spans="1:7" x14ac:dyDescent="0.25">
      <c r="A138" s="138" t="s">
        <v>5</v>
      </c>
      <c r="B138" s="138" t="s">
        <v>240</v>
      </c>
      <c r="C138" s="138" t="str">
        <f t="shared" si="7"/>
        <v>電一仁直流迴路分析</v>
      </c>
      <c r="D138" s="138" t="s">
        <v>92</v>
      </c>
      <c r="E138" s="79" t="str">
        <f t="shared" si="6"/>
        <v>張文鑫</v>
      </c>
      <c r="G138">
        <f t="shared" si="8"/>
        <v>3</v>
      </c>
    </row>
    <row r="139" spans="1:7" x14ac:dyDescent="0.25">
      <c r="A139" s="138" t="s">
        <v>5</v>
      </c>
      <c r="B139" s="138" t="s">
        <v>63</v>
      </c>
      <c r="C139" s="138" t="str">
        <f t="shared" si="7"/>
        <v>電一仁國學常識</v>
      </c>
      <c r="D139" s="138" t="s">
        <v>367</v>
      </c>
      <c r="E139" s="79" t="str">
        <f t="shared" si="6"/>
        <v>江寬玗</v>
      </c>
      <c r="G139">
        <f t="shared" si="8"/>
        <v>3</v>
      </c>
    </row>
    <row r="140" spans="1:7" x14ac:dyDescent="0.25">
      <c r="A140" s="138" t="s">
        <v>5</v>
      </c>
      <c r="B140" s="138" t="s">
        <v>71</v>
      </c>
      <c r="C140" s="138" t="str">
        <f t="shared" si="7"/>
        <v>電一仁客語文</v>
      </c>
      <c r="D140" s="138" t="s">
        <v>66</v>
      </c>
      <c r="E140" s="79" t="str">
        <f t="shared" si="6"/>
        <v/>
      </c>
      <c r="G140">
        <f t="shared" si="8"/>
        <v>0</v>
      </c>
    </row>
    <row r="141" spans="1:7" x14ac:dyDescent="0.25">
      <c r="A141" s="138" t="s">
        <v>5</v>
      </c>
      <c r="B141" s="138" t="s">
        <v>75</v>
      </c>
      <c r="C141" s="138" t="str">
        <f t="shared" si="7"/>
        <v>電一仁圖書館利用</v>
      </c>
      <c r="D141" s="138" t="s">
        <v>76</v>
      </c>
      <c r="E141" s="79" t="str">
        <f t="shared" si="6"/>
        <v>林啟鵬</v>
      </c>
      <c r="G141">
        <f t="shared" si="8"/>
        <v>3</v>
      </c>
    </row>
    <row r="142" spans="1:7" x14ac:dyDescent="0.25">
      <c r="A142" s="138" t="s">
        <v>5</v>
      </c>
      <c r="B142" s="138" t="s">
        <v>121</v>
      </c>
      <c r="C142" s="138" t="str">
        <f t="shared" si="7"/>
        <v>電一仁歷史</v>
      </c>
      <c r="D142" s="138" t="s">
        <v>373</v>
      </c>
      <c r="E142" s="79" t="str">
        <f t="shared" si="6"/>
        <v>謝王杰</v>
      </c>
      <c r="G142">
        <f t="shared" si="8"/>
        <v>3</v>
      </c>
    </row>
    <row r="143" spans="1:7" x14ac:dyDescent="0.25">
      <c r="A143" s="138" t="s">
        <v>239</v>
      </c>
      <c r="B143" s="138" t="s">
        <v>77</v>
      </c>
      <c r="C143" s="138" t="str">
        <f t="shared" si="7"/>
        <v>電一義生活英語會話</v>
      </c>
      <c r="D143" s="138" t="s">
        <v>370</v>
      </c>
      <c r="E143" s="79" t="str">
        <f t="shared" si="6"/>
        <v>徐瑞華</v>
      </c>
      <c r="G143">
        <f t="shared" si="8"/>
        <v>3</v>
      </c>
    </row>
    <row r="144" spans="1:7" x14ac:dyDescent="0.25">
      <c r="A144" s="138" t="s">
        <v>239</v>
      </c>
      <c r="B144" s="138" t="s">
        <v>364</v>
      </c>
      <c r="C144" s="138" t="str">
        <f t="shared" si="7"/>
        <v>電一義國語文</v>
      </c>
      <c r="D144" s="138" t="s">
        <v>159</v>
      </c>
      <c r="E144" s="79" t="str">
        <f t="shared" si="6"/>
        <v>胡文宗</v>
      </c>
      <c r="G144">
        <f t="shared" si="8"/>
        <v>3</v>
      </c>
    </row>
    <row r="145" spans="1:7" x14ac:dyDescent="0.25">
      <c r="A145" s="138" t="s">
        <v>239</v>
      </c>
      <c r="B145" s="138" t="s">
        <v>48</v>
      </c>
      <c r="C145" s="138" t="str">
        <f t="shared" si="7"/>
        <v>電一義數學</v>
      </c>
      <c r="D145" s="138" t="s">
        <v>85</v>
      </c>
      <c r="E145" s="79" t="str">
        <f t="shared" si="6"/>
        <v>江其龍</v>
      </c>
      <c r="G145">
        <f t="shared" si="8"/>
        <v>3</v>
      </c>
    </row>
    <row r="146" spans="1:7" x14ac:dyDescent="0.25">
      <c r="A146" s="138" t="s">
        <v>239</v>
      </c>
      <c r="B146" s="138" t="s">
        <v>63</v>
      </c>
      <c r="C146" s="138" t="str">
        <f t="shared" si="7"/>
        <v>電一義國學常識</v>
      </c>
      <c r="D146" s="138" t="s">
        <v>159</v>
      </c>
      <c r="E146" s="79" t="str">
        <f t="shared" si="6"/>
        <v>胡文宗</v>
      </c>
      <c r="G146">
        <f t="shared" si="8"/>
        <v>3</v>
      </c>
    </row>
    <row r="147" spans="1:7" x14ac:dyDescent="0.25">
      <c r="A147" s="138" t="s">
        <v>239</v>
      </c>
      <c r="B147" s="138" t="s">
        <v>280</v>
      </c>
      <c r="C147" s="138" t="str">
        <f t="shared" si="7"/>
        <v>電一義計算機應用</v>
      </c>
      <c r="D147" s="138" t="s">
        <v>50</v>
      </c>
      <c r="E147" s="79" t="str">
        <f t="shared" si="6"/>
        <v>林勳耀</v>
      </c>
      <c r="G147">
        <f t="shared" si="8"/>
        <v>3</v>
      </c>
    </row>
    <row r="148" spans="1:7" x14ac:dyDescent="0.25">
      <c r="A148" s="138" t="s">
        <v>239</v>
      </c>
      <c r="B148" s="138" t="s">
        <v>6</v>
      </c>
      <c r="C148" s="138" t="str">
        <f t="shared" si="7"/>
        <v>電一義基本電學</v>
      </c>
      <c r="D148" s="138" t="s">
        <v>92</v>
      </c>
      <c r="E148" s="79" t="str">
        <f t="shared" si="6"/>
        <v>張文鑫</v>
      </c>
      <c r="G148">
        <f t="shared" si="8"/>
        <v>3</v>
      </c>
    </row>
    <row r="149" spans="1:7" x14ac:dyDescent="0.25">
      <c r="A149" s="138" t="s">
        <v>239</v>
      </c>
      <c r="B149" s="138" t="s">
        <v>121</v>
      </c>
      <c r="C149" s="138" t="str">
        <f t="shared" si="7"/>
        <v>電一義歷史</v>
      </c>
      <c r="D149" s="138" t="s">
        <v>373</v>
      </c>
      <c r="E149" s="79" t="str">
        <f t="shared" si="6"/>
        <v>謝王杰</v>
      </c>
      <c r="G149">
        <f t="shared" si="8"/>
        <v>3</v>
      </c>
    </row>
    <row r="150" spans="1:7" x14ac:dyDescent="0.25">
      <c r="A150" s="138" t="s">
        <v>239</v>
      </c>
      <c r="B150" s="138" t="s">
        <v>52</v>
      </c>
      <c r="C150" s="138" t="str">
        <f t="shared" si="7"/>
        <v>電一義體育</v>
      </c>
      <c r="D150" s="138" t="s">
        <v>68</v>
      </c>
      <c r="E150" s="79" t="str">
        <f t="shared" si="6"/>
        <v>謝佩君</v>
      </c>
      <c r="G150">
        <f t="shared" si="8"/>
        <v>3</v>
      </c>
    </row>
    <row r="151" spans="1:7" x14ac:dyDescent="0.25">
      <c r="A151" s="138" t="s">
        <v>239</v>
      </c>
      <c r="B151" s="138" t="s">
        <v>363</v>
      </c>
      <c r="C151" s="138" t="str">
        <f t="shared" si="7"/>
        <v>電一義英語文</v>
      </c>
      <c r="D151" s="138" t="s">
        <v>370</v>
      </c>
      <c r="E151" s="79" t="str">
        <f t="shared" si="6"/>
        <v>徐瑞華</v>
      </c>
      <c r="G151">
        <f t="shared" si="8"/>
        <v>3</v>
      </c>
    </row>
    <row r="152" spans="1:7" x14ac:dyDescent="0.25">
      <c r="A152" s="138" t="s">
        <v>239</v>
      </c>
      <c r="B152" s="138" t="s">
        <v>65</v>
      </c>
      <c r="C152" s="138" t="str">
        <f t="shared" si="7"/>
        <v>電一義團體活動時間</v>
      </c>
      <c r="D152" s="138" t="s">
        <v>66</v>
      </c>
      <c r="E152" s="79" t="str">
        <f t="shared" si="6"/>
        <v/>
      </c>
      <c r="G152">
        <f t="shared" si="8"/>
        <v>0</v>
      </c>
    </row>
    <row r="153" spans="1:7" x14ac:dyDescent="0.25">
      <c r="A153" s="138" t="s">
        <v>239</v>
      </c>
      <c r="B153" s="138" t="s">
        <v>67</v>
      </c>
      <c r="C153" s="138" t="str">
        <f t="shared" si="7"/>
        <v>電一義班級活動</v>
      </c>
      <c r="D153" s="138" t="s">
        <v>375</v>
      </c>
      <c r="E153" s="79" t="str">
        <f t="shared" si="6"/>
        <v>廖文雄</v>
      </c>
      <c r="G153">
        <f t="shared" si="8"/>
        <v>3</v>
      </c>
    </row>
    <row r="154" spans="1:7" x14ac:dyDescent="0.25">
      <c r="A154" s="138" t="s">
        <v>239</v>
      </c>
      <c r="B154" s="138" t="s">
        <v>282</v>
      </c>
      <c r="C154" s="138" t="str">
        <f t="shared" si="7"/>
        <v>電一義全民國防教育</v>
      </c>
      <c r="D154" s="138" t="s">
        <v>367</v>
      </c>
      <c r="E154" s="79" t="str">
        <f t="shared" si="6"/>
        <v>江寬玗</v>
      </c>
      <c r="G154">
        <f t="shared" si="8"/>
        <v>3</v>
      </c>
    </row>
    <row r="155" spans="1:7" x14ac:dyDescent="0.25">
      <c r="A155" s="138" t="s">
        <v>239</v>
      </c>
      <c r="B155" s="138" t="s">
        <v>64</v>
      </c>
      <c r="C155" s="138" t="str">
        <f t="shared" si="7"/>
        <v>電一義生涯規劃</v>
      </c>
      <c r="D155" s="138" t="s">
        <v>140</v>
      </c>
      <c r="E155" s="79" t="str">
        <f t="shared" si="6"/>
        <v>張至行</v>
      </c>
      <c r="G155">
        <f t="shared" si="8"/>
        <v>3</v>
      </c>
    </row>
    <row r="156" spans="1:7" x14ac:dyDescent="0.25">
      <c r="A156" s="138" t="s">
        <v>239</v>
      </c>
      <c r="B156" s="138" t="s">
        <v>137</v>
      </c>
      <c r="C156" s="138" t="str">
        <f t="shared" si="7"/>
        <v>電一義物理</v>
      </c>
      <c r="D156" s="138" t="s">
        <v>375</v>
      </c>
      <c r="E156" s="79" t="str">
        <f t="shared" si="6"/>
        <v>廖文雄</v>
      </c>
      <c r="G156">
        <f t="shared" si="8"/>
        <v>3</v>
      </c>
    </row>
    <row r="157" spans="1:7" x14ac:dyDescent="0.25">
      <c r="A157" s="138" t="s">
        <v>239</v>
      </c>
      <c r="B157" s="138" t="s">
        <v>164</v>
      </c>
      <c r="C157" s="138" t="str">
        <f t="shared" si="7"/>
        <v>電一義基礎配電實習</v>
      </c>
      <c r="D157" s="138" t="s">
        <v>375</v>
      </c>
      <c r="E157" s="79" t="str">
        <f t="shared" si="6"/>
        <v>廖文雄</v>
      </c>
      <c r="G157">
        <f t="shared" si="8"/>
        <v>3</v>
      </c>
    </row>
    <row r="158" spans="1:7" x14ac:dyDescent="0.25">
      <c r="A158" s="138" t="s">
        <v>239</v>
      </c>
      <c r="B158" s="138" t="s">
        <v>165</v>
      </c>
      <c r="C158" s="138" t="str">
        <f t="shared" si="7"/>
        <v>電一義室內配線實習</v>
      </c>
      <c r="D158" s="138" t="s">
        <v>375</v>
      </c>
      <c r="E158" s="79" t="str">
        <f t="shared" si="6"/>
        <v>廖文雄</v>
      </c>
      <c r="G158">
        <f t="shared" si="8"/>
        <v>3</v>
      </c>
    </row>
    <row r="159" spans="1:7" x14ac:dyDescent="0.25">
      <c r="A159" s="138" t="s">
        <v>239</v>
      </c>
      <c r="B159" s="138" t="s">
        <v>72</v>
      </c>
      <c r="C159" s="138" t="str">
        <f t="shared" si="7"/>
        <v>電一義基本電學實習</v>
      </c>
      <c r="D159" s="138" t="s">
        <v>375</v>
      </c>
      <c r="E159" s="79" t="str">
        <f t="shared" si="6"/>
        <v>廖文雄</v>
      </c>
      <c r="G159">
        <f t="shared" si="8"/>
        <v>3</v>
      </c>
    </row>
    <row r="160" spans="1:7" x14ac:dyDescent="0.25">
      <c r="A160" s="138" t="s">
        <v>239</v>
      </c>
      <c r="B160" s="138" t="s">
        <v>75</v>
      </c>
      <c r="C160" s="138" t="str">
        <f t="shared" si="7"/>
        <v>電一義圖書館利用</v>
      </c>
      <c r="D160" s="138" t="s">
        <v>76</v>
      </c>
      <c r="E160" s="79" t="str">
        <f t="shared" si="6"/>
        <v>林啟鵬</v>
      </c>
      <c r="G160">
        <f t="shared" si="8"/>
        <v>3</v>
      </c>
    </row>
    <row r="161" spans="1:7" x14ac:dyDescent="0.25">
      <c r="A161" s="138" t="s">
        <v>239</v>
      </c>
      <c r="B161" s="138" t="s">
        <v>71</v>
      </c>
      <c r="C161" s="138" t="str">
        <f t="shared" si="7"/>
        <v>電一義客語文</v>
      </c>
      <c r="D161" s="138" t="s">
        <v>66</v>
      </c>
      <c r="E161" s="79" t="str">
        <f t="shared" si="6"/>
        <v/>
      </c>
      <c r="G161">
        <f t="shared" si="8"/>
        <v>0</v>
      </c>
    </row>
    <row r="162" spans="1:7" x14ac:dyDescent="0.25">
      <c r="A162" s="138" t="s">
        <v>239</v>
      </c>
      <c r="B162" s="138" t="s">
        <v>240</v>
      </c>
      <c r="C162" s="138" t="str">
        <f t="shared" si="7"/>
        <v>電一義直流迴路分析</v>
      </c>
      <c r="D162" s="138" t="s">
        <v>92</v>
      </c>
      <c r="E162" s="79" t="str">
        <f t="shared" si="6"/>
        <v>張文鑫</v>
      </c>
      <c r="G162">
        <f t="shared" si="8"/>
        <v>3</v>
      </c>
    </row>
    <row r="163" spans="1:7" x14ac:dyDescent="0.25">
      <c r="A163" s="138" t="s">
        <v>54</v>
      </c>
      <c r="B163" s="138" t="s">
        <v>64</v>
      </c>
      <c r="C163" s="138" t="str">
        <f t="shared" si="7"/>
        <v>水電一生涯規劃</v>
      </c>
      <c r="D163" s="138" t="s">
        <v>140</v>
      </c>
      <c r="E163" s="79" t="str">
        <f t="shared" si="6"/>
        <v>張至行</v>
      </c>
      <c r="G163">
        <f t="shared" si="8"/>
        <v>3</v>
      </c>
    </row>
    <row r="164" spans="1:7" x14ac:dyDescent="0.25">
      <c r="A164" s="138" t="s">
        <v>54</v>
      </c>
      <c r="B164" s="138" t="s">
        <v>363</v>
      </c>
      <c r="C164" s="138" t="str">
        <f t="shared" si="7"/>
        <v>水電一英語文</v>
      </c>
      <c r="D164" s="138" t="s">
        <v>96</v>
      </c>
      <c r="E164" s="79" t="str">
        <f t="shared" si="6"/>
        <v>陳怡如</v>
      </c>
      <c r="G164">
        <f t="shared" si="8"/>
        <v>3</v>
      </c>
    </row>
    <row r="165" spans="1:7" x14ac:dyDescent="0.25">
      <c r="A165" s="138" t="s">
        <v>54</v>
      </c>
      <c r="B165" s="138" t="s">
        <v>286</v>
      </c>
      <c r="C165" s="138" t="str">
        <f t="shared" si="7"/>
        <v>水電一實用電學</v>
      </c>
      <c r="D165" s="138" t="s">
        <v>374</v>
      </c>
      <c r="E165" s="79" t="str">
        <f t="shared" si="6"/>
        <v>李益愷</v>
      </c>
      <c r="G165">
        <f t="shared" si="8"/>
        <v>3</v>
      </c>
    </row>
    <row r="166" spans="1:7" x14ac:dyDescent="0.25">
      <c r="A166" s="138" t="s">
        <v>54</v>
      </c>
      <c r="B166" s="138" t="s">
        <v>364</v>
      </c>
      <c r="C166" s="138" t="str">
        <f t="shared" si="7"/>
        <v>水電一國語文</v>
      </c>
      <c r="D166" s="138" t="s">
        <v>59</v>
      </c>
      <c r="E166" s="79" t="str">
        <f t="shared" si="6"/>
        <v>周古陽</v>
      </c>
      <c r="G166">
        <f t="shared" si="8"/>
        <v>3</v>
      </c>
    </row>
    <row r="167" spans="1:7" x14ac:dyDescent="0.25">
      <c r="A167" s="138" t="s">
        <v>54</v>
      </c>
      <c r="B167" s="138" t="s">
        <v>193</v>
      </c>
      <c r="C167" s="138" t="str">
        <f t="shared" si="7"/>
        <v>水電一健康休閑管理</v>
      </c>
      <c r="D167" s="138" t="s">
        <v>53</v>
      </c>
      <c r="E167" s="79" t="str">
        <f t="shared" si="6"/>
        <v>楊宗儒</v>
      </c>
      <c r="G167">
        <f t="shared" si="8"/>
        <v>3</v>
      </c>
    </row>
    <row r="168" spans="1:7" x14ac:dyDescent="0.25">
      <c r="A168" s="138" t="s">
        <v>54</v>
      </c>
      <c r="B168" s="138" t="s">
        <v>282</v>
      </c>
      <c r="C168" s="138" t="str">
        <f t="shared" si="7"/>
        <v>水電一全民國防教育</v>
      </c>
      <c r="D168" s="138" t="s">
        <v>367</v>
      </c>
      <c r="E168" s="79" t="str">
        <f t="shared" si="6"/>
        <v>江寬玗</v>
      </c>
      <c r="G168">
        <f t="shared" si="8"/>
        <v>3</v>
      </c>
    </row>
    <row r="169" spans="1:7" x14ac:dyDescent="0.25">
      <c r="A169" s="138" t="s">
        <v>54</v>
      </c>
      <c r="B169" s="138" t="s">
        <v>288</v>
      </c>
      <c r="C169" s="138" t="str">
        <f t="shared" si="7"/>
        <v>水電一文書處理實習</v>
      </c>
      <c r="D169" s="138" t="s">
        <v>148</v>
      </c>
      <c r="E169" s="79" t="str">
        <f t="shared" si="6"/>
        <v>陳進國</v>
      </c>
      <c r="G169">
        <f t="shared" si="8"/>
        <v>3</v>
      </c>
    </row>
    <row r="170" spans="1:7" x14ac:dyDescent="0.25">
      <c r="A170" s="138" t="s">
        <v>54</v>
      </c>
      <c r="B170" s="138" t="s">
        <v>69</v>
      </c>
      <c r="C170" s="138" t="str">
        <f t="shared" si="7"/>
        <v>水電一基礎電工實習</v>
      </c>
      <c r="D170" s="138" t="s">
        <v>148</v>
      </c>
      <c r="E170" s="79" t="str">
        <f t="shared" si="6"/>
        <v>陳進國</v>
      </c>
      <c r="G170">
        <f t="shared" si="8"/>
        <v>3</v>
      </c>
    </row>
    <row r="171" spans="1:7" x14ac:dyDescent="0.25">
      <c r="A171" s="138" t="s">
        <v>54</v>
      </c>
      <c r="B171" s="138" t="s">
        <v>65</v>
      </c>
      <c r="C171" s="138" t="str">
        <f t="shared" si="7"/>
        <v>水電一團體活動時間</v>
      </c>
      <c r="D171" s="138" t="s">
        <v>66</v>
      </c>
      <c r="E171" s="79" t="str">
        <f t="shared" si="6"/>
        <v/>
      </c>
      <c r="G171">
        <f t="shared" si="8"/>
        <v>0</v>
      </c>
    </row>
    <row r="172" spans="1:7" x14ac:dyDescent="0.25">
      <c r="A172" s="138" t="s">
        <v>54</v>
      </c>
      <c r="B172" s="138" t="s">
        <v>67</v>
      </c>
      <c r="C172" s="138" t="str">
        <f t="shared" si="7"/>
        <v>水電一班級活動</v>
      </c>
      <c r="D172" s="138" t="s">
        <v>148</v>
      </c>
      <c r="E172" s="79" t="str">
        <f t="shared" si="6"/>
        <v>陳進國</v>
      </c>
      <c r="G172">
        <f t="shared" si="8"/>
        <v>3</v>
      </c>
    </row>
    <row r="173" spans="1:7" x14ac:dyDescent="0.25">
      <c r="A173" s="138" t="s">
        <v>54</v>
      </c>
      <c r="B173" s="138" t="s">
        <v>55</v>
      </c>
      <c r="C173" s="138" t="str">
        <f t="shared" si="7"/>
        <v>水電一配電實習</v>
      </c>
      <c r="D173" s="138" t="s">
        <v>148</v>
      </c>
      <c r="E173" s="79" t="str">
        <f t="shared" si="6"/>
        <v>陳進國</v>
      </c>
      <c r="G173">
        <f t="shared" si="8"/>
        <v>3</v>
      </c>
    </row>
    <row r="174" spans="1:7" x14ac:dyDescent="0.25">
      <c r="A174" s="138" t="s">
        <v>54</v>
      </c>
      <c r="B174" s="138" t="s">
        <v>57</v>
      </c>
      <c r="C174" s="138" t="str">
        <f t="shared" si="7"/>
        <v>水電一配管實習</v>
      </c>
      <c r="D174" s="138" t="s">
        <v>148</v>
      </c>
      <c r="E174" s="79" t="str">
        <f t="shared" si="6"/>
        <v>陳進國</v>
      </c>
      <c r="G174">
        <f t="shared" si="8"/>
        <v>3</v>
      </c>
    </row>
    <row r="175" spans="1:7" x14ac:dyDescent="0.25">
      <c r="A175" s="138" t="s">
        <v>54</v>
      </c>
      <c r="B175" s="138" t="s">
        <v>285</v>
      </c>
      <c r="C175" s="138" t="str">
        <f t="shared" si="7"/>
        <v>水電一工業安全與衛生</v>
      </c>
      <c r="D175" s="138" t="s">
        <v>374</v>
      </c>
      <c r="E175" s="79" t="str">
        <f t="shared" si="6"/>
        <v>李益愷</v>
      </c>
      <c r="G175">
        <f t="shared" si="8"/>
        <v>3</v>
      </c>
    </row>
    <row r="176" spans="1:7" x14ac:dyDescent="0.25">
      <c r="A176" s="138" t="s">
        <v>54</v>
      </c>
      <c r="B176" s="138" t="s">
        <v>49</v>
      </c>
      <c r="C176" s="138" t="str">
        <f t="shared" si="7"/>
        <v>水電一資訊科技</v>
      </c>
      <c r="D176" s="138" t="s">
        <v>50</v>
      </c>
      <c r="E176" s="79" t="str">
        <f t="shared" si="6"/>
        <v>林勳耀</v>
      </c>
      <c r="G176">
        <f t="shared" si="8"/>
        <v>3</v>
      </c>
    </row>
    <row r="177" spans="1:7" x14ac:dyDescent="0.25">
      <c r="A177" s="138" t="s">
        <v>54</v>
      </c>
      <c r="B177" s="138" t="s">
        <v>48</v>
      </c>
      <c r="C177" s="138" t="str">
        <f t="shared" si="7"/>
        <v>水電一數學</v>
      </c>
      <c r="D177" s="138" t="s">
        <v>73</v>
      </c>
      <c r="E177" s="79" t="str">
        <f t="shared" si="6"/>
        <v>劉哲甫</v>
      </c>
      <c r="G177">
        <f t="shared" si="8"/>
        <v>3</v>
      </c>
    </row>
    <row r="178" spans="1:7" x14ac:dyDescent="0.25">
      <c r="A178" s="138" t="s">
        <v>54</v>
      </c>
      <c r="B178" s="138" t="s">
        <v>287</v>
      </c>
      <c r="C178" s="138" t="str">
        <f t="shared" si="7"/>
        <v>水電一藝術生活</v>
      </c>
      <c r="D178" s="138" t="s">
        <v>199</v>
      </c>
      <c r="E178" s="79" t="str">
        <f t="shared" si="6"/>
        <v>鍾玉磬</v>
      </c>
      <c r="G178">
        <f t="shared" si="8"/>
        <v>3</v>
      </c>
    </row>
    <row r="179" spans="1:7" x14ac:dyDescent="0.25">
      <c r="A179" s="138" t="s">
        <v>54</v>
      </c>
      <c r="B179" s="138" t="s">
        <v>71</v>
      </c>
      <c r="C179" s="138" t="str">
        <f t="shared" si="7"/>
        <v>水電一客語文</v>
      </c>
      <c r="D179" s="138" t="s">
        <v>66</v>
      </c>
      <c r="E179" s="79" t="str">
        <f t="shared" si="6"/>
        <v/>
      </c>
      <c r="G179">
        <f t="shared" si="8"/>
        <v>0</v>
      </c>
    </row>
    <row r="180" spans="1:7" x14ac:dyDescent="0.25">
      <c r="A180" s="138" t="s">
        <v>54</v>
      </c>
      <c r="B180" s="138" t="s">
        <v>72</v>
      </c>
      <c r="C180" s="138" t="str">
        <f t="shared" si="7"/>
        <v>水電一基本電學實習</v>
      </c>
      <c r="D180" s="138" t="s">
        <v>375</v>
      </c>
      <c r="E180" s="79" t="str">
        <f t="shared" si="6"/>
        <v>廖文雄</v>
      </c>
      <c r="G180">
        <f t="shared" si="8"/>
        <v>3</v>
      </c>
    </row>
    <row r="181" spans="1:7" x14ac:dyDescent="0.25">
      <c r="A181" s="138" t="s">
        <v>126</v>
      </c>
      <c r="B181" s="138" t="s">
        <v>163</v>
      </c>
      <c r="C181" s="138" t="str">
        <f t="shared" si="7"/>
        <v>綜一仁服務導論</v>
      </c>
      <c r="D181" s="138" t="s">
        <v>174</v>
      </c>
      <c r="E181" s="79" t="str">
        <f t="shared" si="6"/>
        <v>張淑芬</v>
      </c>
      <c r="G181">
        <f t="shared" si="8"/>
        <v>3</v>
      </c>
    </row>
    <row r="182" spans="1:7" x14ac:dyDescent="0.25">
      <c r="A182" s="138" t="s">
        <v>126</v>
      </c>
      <c r="B182" s="138" t="s">
        <v>282</v>
      </c>
      <c r="C182" s="138" t="str">
        <f t="shared" si="7"/>
        <v>綜一仁全民國防教育</v>
      </c>
      <c r="D182" s="138" t="s">
        <v>367</v>
      </c>
      <c r="E182" s="79" t="str">
        <f t="shared" si="6"/>
        <v>江寬玗</v>
      </c>
      <c r="G182">
        <f t="shared" si="8"/>
        <v>3</v>
      </c>
    </row>
    <row r="183" spans="1:7" x14ac:dyDescent="0.25">
      <c r="A183" s="138" t="s">
        <v>126</v>
      </c>
      <c r="B183" s="138" t="s">
        <v>64</v>
      </c>
      <c r="C183" s="138" t="str">
        <f t="shared" si="7"/>
        <v>綜一仁生涯規劃</v>
      </c>
      <c r="D183" s="138" t="s">
        <v>140</v>
      </c>
      <c r="E183" s="79" t="str">
        <f t="shared" si="6"/>
        <v>張至行</v>
      </c>
      <c r="G183">
        <f t="shared" si="8"/>
        <v>3</v>
      </c>
    </row>
    <row r="184" spans="1:7" x14ac:dyDescent="0.25">
      <c r="A184" s="138" t="s">
        <v>126</v>
      </c>
      <c r="B184" s="138" t="s">
        <v>52</v>
      </c>
      <c r="C184" s="138" t="str">
        <f t="shared" si="7"/>
        <v>綜一仁體育</v>
      </c>
      <c r="D184" s="138" t="s">
        <v>154</v>
      </c>
      <c r="E184" s="79" t="str">
        <f t="shared" si="6"/>
        <v>陳信瑋</v>
      </c>
      <c r="G184">
        <f t="shared" si="8"/>
        <v>3</v>
      </c>
    </row>
    <row r="185" spans="1:7" x14ac:dyDescent="0.25">
      <c r="A185" s="138" t="s">
        <v>126</v>
      </c>
      <c r="B185" s="138" t="s">
        <v>27</v>
      </c>
      <c r="C185" s="138" t="str">
        <f t="shared" si="7"/>
        <v>綜一仁生物</v>
      </c>
      <c r="D185" s="138" t="s">
        <v>61</v>
      </c>
      <c r="E185" s="79" t="str">
        <f t="shared" si="6"/>
        <v>黃怡萍</v>
      </c>
      <c r="G185">
        <f t="shared" si="8"/>
        <v>3</v>
      </c>
    </row>
    <row r="186" spans="1:7" x14ac:dyDescent="0.25">
      <c r="A186" s="138" t="s">
        <v>126</v>
      </c>
      <c r="B186" s="138" t="s">
        <v>48</v>
      </c>
      <c r="C186" s="138" t="str">
        <f t="shared" si="7"/>
        <v>綜一仁數學</v>
      </c>
      <c r="D186" s="138" t="s">
        <v>128</v>
      </c>
      <c r="E186" s="79" t="str">
        <f t="shared" si="6"/>
        <v>沈辰融</v>
      </c>
      <c r="G186">
        <f t="shared" si="8"/>
        <v>3</v>
      </c>
    </row>
    <row r="187" spans="1:7" x14ac:dyDescent="0.25">
      <c r="A187" s="138" t="s">
        <v>126</v>
      </c>
      <c r="B187" s="138" t="s">
        <v>127</v>
      </c>
      <c r="C187" s="138" t="str">
        <f t="shared" si="7"/>
        <v>綜一仁生活管理</v>
      </c>
      <c r="D187" s="138" t="s">
        <v>214</v>
      </c>
      <c r="E187" s="79" t="str">
        <f t="shared" si="6"/>
        <v>黃君豪</v>
      </c>
      <c r="G187">
        <f t="shared" si="8"/>
        <v>3</v>
      </c>
    </row>
    <row r="188" spans="1:7" x14ac:dyDescent="0.25">
      <c r="A188" s="138" t="s">
        <v>126</v>
      </c>
      <c r="B188" s="138" t="s">
        <v>289</v>
      </c>
      <c r="C188" s="138" t="str">
        <f t="shared" si="7"/>
        <v>綜一仁基礎清潔實作</v>
      </c>
      <c r="D188" s="138" t="s">
        <v>376</v>
      </c>
      <c r="E188" s="79" t="str">
        <f t="shared" si="6"/>
        <v>周麗</v>
      </c>
      <c r="G188">
        <f t="shared" si="8"/>
        <v>2</v>
      </c>
    </row>
    <row r="189" spans="1:7" x14ac:dyDescent="0.25">
      <c r="A189" s="138" t="s">
        <v>126</v>
      </c>
      <c r="B189" s="138" t="s">
        <v>363</v>
      </c>
      <c r="C189" s="138" t="str">
        <f t="shared" si="7"/>
        <v>綜一仁英語文</v>
      </c>
      <c r="D189" s="138" t="s">
        <v>376</v>
      </c>
      <c r="E189" s="79" t="str">
        <f t="shared" si="6"/>
        <v>周麗</v>
      </c>
      <c r="G189">
        <f t="shared" si="8"/>
        <v>2</v>
      </c>
    </row>
    <row r="190" spans="1:7" x14ac:dyDescent="0.25">
      <c r="A190" s="138" t="s">
        <v>126</v>
      </c>
      <c r="B190" s="138" t="s">
        <v>65</v>
      </c>
      <c r="C190" s="138" t="str">
        <f t="shared" si="7"/>
        <v>綜一仁團體活動時間</v>
      </c>
      <c r="D190" s="138" t="s">
        <v>66</v>
      </c>
      <c r="E190" s="79" t="str">
        <f t="shared" si="6"/>
        <v/>
      </c>
      <c r="G190">
        <f t="shared" si="8"/>
        <v>0</v>
      </c>
    </row>
    <row r="191" spans="1:7" x14ac:dyDescent="0.25">
      <c r="A191" s="138" t="s">
        <v>126</v>
      </c>
      <c r="B191" s="138" t="s">
        <v>67</v>
      </c>
      <c r="C191" s="138" t="str">
        <f t="shared" si="7"/>
        <v>綜一仁班級活動</v>
      </c>
      <c r="D191" s="138" t="s">
        <v>376</v>
      </c>
      <c r="E191" s="79" t="str">
        <f t="shared" si="6"/>
        <v>周麗</v>
      </c>
      <c r="G191">
        <f t="shared" si="8"/>
        <v>2</v>
      </c>
    </row>
    <row r="192" spans="1:7" x14ac:dyDescent="0.25">
      <c r="A192" s="138" t="s">
        <v>126</v>
      </c>
      <c r="B192" s="138" t="s">
        <v>290</v>
      </c>
      <c r="C192" s="138" t="str">
        <f t="shared" si="7"/>
        <v>綜一仁食材處理實作</v>
      </c>
      <c r="D192" s="138" t="s">
        <v>376</v>
      </c>
      <c r="E192" s="79" t="str">
        <f t="shared" si="6"/>
        <v>周麗</v>
      </c>
      <c r="G192">
        <f t="shared" si="8"/>
        <v>2</v>
      </c>
    </row>
    <row r="193" spans="1:7" x14ac:dyDescent="0.25">
      <c r="A193" s="138" t="s">
        <v>126</v>
      </c>
      <c r="B193" s="138" t="s">
        <v>137</v>
      </c>
      <c r="C193" s="138" t="str">
        <f t="shared" si="7"/>
        <v>綜一仁物理</v>
      </c>
      <c r="D193" s="138" t="s">
        <v>371</v>
      </c>
      <c r="E193" s="79" t="str">
        <f t="shared" si="6"/>
        <v>林俊賢</v>
      </c>
      <c r="G193">
        <f t="shared" si="8"/>
        <v>3</v>
      </c>
    </row>
    <row r="194" spans="1:7" x14ac:dyDescent="0.25">
      <c r="A194" s="138" t="s">
        <v>126</v>
      </c>
      <c r="B194" s="138" t="s">
        <v>166</v>
      </c>
      <c r="C194" s="138" t="str">
        <f t="shared" si="7"/>
        <v>綜一仁農園藝種植維護實作</v>
      </c>
      <c r="D194" s="138" t="s">
        <v>156</v>
      </c>
      <c r="E194" s="79" t="str">
        <f t="shared" ref="E194:E257" si="9">IF(COUNTIF(C194:C3200,C194)&gt;1,D194&amp;""&amp;VLOOKUP(C194,C195:E3200,3,FALSE),D194)</f>
        <v>胡舒華</v>
      </c>
      <c r="G194">
        <f t="shared" si="8"/>
        <v>3</v>
      </c>
    </row>
    <row r="195" spans="1:7" x14ac:dyDescent="0.25">
      <c r="A195" s="138" t="s">
        <v>126</v>
      </c>
      <c r="B195" s="138" t="s">
        <v>377</v>
      </c>
      <c r="C195" s="138" t="str">
        <f t="shared" ref="C195:C258" si="10">A195&amp;B195</f>
        <v>綜一仁車輛美容實務</v>
      </c>
      <c r="D195" s="138" t="s">
        <v>128</v>
      </c>
      <c r="E195" s="79" t="str">
        <f t="shared" si="9"/>
        <v>沈辰融</v>
      </c>
      <c r="G195">
        <f t="shared" ref="G195:G258" si="11">LEN(E195)</f>
        <v>3</v>
      </c>
    </row>
    <row r="196" spans="1:7" x14ac:dyDescent="0.25">
      <c r="A196" s="138" t="s">
        <v>126</v>
      </c>
      <c r="B196" s="138" t="s">
        <v>162</v>
      </c>
      <c r="C196" s="138" t="str">
        <f t="shared" si="10"/>
        <v>綜一仁地理</v>
      </c>
      <c r="D196" s="138" t="s">
        <v>373</v>
      </c>
      <c r="E196" s="79" t="str">
        <f t="shared" si="9"/>
        <v>謝王杰</v>
      </c>
      <c r="G196">
        <f t="shared" si="11"/>
        <v>3</v>
      </c>
    </row>
    <row r="197" spans="1:7" x14ac:dyDescent="0.25">
      <c r="A197" s="138" t="s">
        <v>126</v>
      </c>
      <c r="B197" s="138" t="s">
        <v>287</v>
      </c>
      <c r="C197" s="138" t="str">
        <f t="shared" si="10"/>
        <v>綜一仁藝術生活</v>
      </c>
      <c r="D197" s="138" t="s">
        <v>199</v>
      </c>
      <c r="E197" s="79" t="str">
        <f t="shared" si="9"/>
        <v>鍾玉磬</v>
      </c>
      <c r="G197">
        <f t="shared" si="11"/>
        <v>3</v>
      </c>
    </row>
    <row r="198" spans="1:7" x14ac:dyDescent="0.25">
      <c r="A198" s="138" t="s">
        <v>126</v>
      </c>
      <c r="B198" s="138" t="s">
        <v>112</v>
      </c>
      <c r="C198" s="138" t="str">
        <f t="shared" si="10"/>
        <v>綜一仁彈性學習時間</v>
      </c>
      <c r="D198" s="138" t="s">
        <v>365</v>
      </c>
      <c r="E198" s="79" t="str">
        <f t="shared" si="9"/>
        <v>林佩樺</v>
      </c>
      <c r="G198">
        <f t="shared" si="11"/>
        <v>3</v>
      </c>
    </row>
    <row r="199" spans="1:7" x14ac:dyDescent="0.25">
      <c r="A199" s="138" t="s">
        <v>126</v>
      </c>
      <c r="B199" s="138" t="s">
        <v>71</v>
      </c>
      <c r="C199" s="138" t="str">
        <f t="shared" si="10"/>
        <v>綜一仁客語文</v>
      </c>
      <c r="D199" s="138" t="s">
        <v>66</v>
      </c>
      <c r="E199" s="79" t="str">
        <f t="shared" si="9"/>
        <v/>
      </c>
      <c r="G199">
        <f t="shared" si="11"/>
        <v>0</v>
      </c>
    </row>
    <row r="200" spans="1:7" x14ac:dyDescent="0.25">
      <c r="A200" s="138" t="s">
        <v>126</v>
      </c>
      <c r="B200" s="138" t="s">
        <v>364</v>
      </c>
      <c r="C200" s="138" t="str">
        <f t="shared" si="10"/>
        <v>綜一仁國語文</v>
      </c>
      <c r="D200" s="138" t="s">
        <v>376</v>
      </c>
      <c r="E200" s="79" t="str">
        <f t="shared" si="9"/>
        <v>周麗</v>
      </c>
      <c r="G200">
        <f t="shared" si="11"/>
        <v>2</v>
      </c>
    </row>
    <row r="201" spans="1:7" x14ac:dyDescent="0.25">
      <c r="A201" s="138" t="s">
        <v>7</v>
      </c>
      <c r="B201" s="138" t="s">
        <v>48</v>
      </c>
      <c r="C201" s="138" t="str">
        <f t="shared" si="10"/>
        <v>食二仁數學</v>
      </c>
      <c r="D201" s="138" t="s">
        <v>372</v>
      </c>
      <c r="E201" s="79" t="str">
        <f t="shared" si="9"/>
        <v>楊慕華</v>
      </c>
      <c r="G201">
        <f t="shared" si="11"/>
        <v>3</v>
      </c>
    </row>
    <row r="202" spans="1:7" x14ac:dyDescent="0.25">
      <c r="A202" s="138" t="s">
        <v>7</v>
      </c>
      <c r="B202" s="138" t="s">
        <v>287</v>
      </c>
      <c r="C202" s="138" t="str">
        <f t="shared" si="10"/>
        <v>食二仁藝術生活</v>
      </c>
      <c r="D202" s="138" t="s">
        <v>320</v>
      </c>
      <c r="E202" s="79" t="str">
        <f t="shared" si="9"/>
        <v>錢癸真</v>
      </c>
      <c r="G202">
        <f t="shared" si="11"/>
        <v>3</v>
      </c>
    </row>
    <row r="203" spans="1:7" x14ac:dyDescent="0.25">
      <c r="A203" s="138" t="s">
        <v>7</v>
      </c>
      <c r="B203" s="138" t="s">
        <v>364</v>
      </c>
      <c r="C203" s="138" t="str">
        <f t="shared" si="10"/>
        <v>食二仁國語文</v>
      </c>
      <c r="D203" s="138" t="s">
        <v>81</v>
      </c>
      <c r="E203" s="79" t="str">
        <f t="shared" si="9"/>
        <v>邱靜瑤</v>
      </c>
      <c r="G203">
        <f t="shared" si="11"/>
        <v>3</v>
      </c>
    </row>
    <row r="204" spans="1:7" x14ac:dyDescent="0.25">
      <c r="A204" s="138" t="s">
        <v>7</v>
      </c>
      <c r="B204" s="138" t="s">
        <v>363</v>
      </c>
      <c r="C204" s="138" t="str">
        <f t="shared" si="10"/>
        <v>食二仁英語文</v>
      </c>
      <c r="D204" s="138" t="s">
        <v>370</v>
      </c>
      <c r="E204" s="79" t="str">
        <f t="shared" si="9"/>
        <v>徐瑞華</v>
      </c>
      <c r="G204">
        <f t="shared" si="11"/>
        <v>3</v>
      </c>
    </row>
    <row r="205" spans="1:7" x14ac:dyDescent="0.25">
      <c r="A205" s="138" t="s">
        <v>7</v>
      </c>
      <c r="B205" s="138" t="s">
        <v>120</v>
      </c>
      <c r="C205" s="138" t="str">
        <f t="shared" si="10"/>
        <v>食二仁專題實作</v>
      </c>
      <c r="D205" s="138" t="s">
        <v>51</v>
      </c>
      <c r="E205" s="79" t="str">
        <f t="shared" si="9"/>
        <v>溫俊卿</v>
      </c>
      <c r="G205">
        <f t="shared" si="11"/>
        <v>3</v>
      </c>
    </row>
    <row r="206" spans="1:7" x14ac:dyDescent="0.25">
      <c r="A206" s="138" t="s">
        <v>7</v>
      </c>
      <c r="B206" s="138" t="s">
        <v>30</v>
      </c>
      <c r="C206" s="138" t="str">
        <f t="shared" si="10"/>
        <v>食二仁食品檢驗分析</v>
      </c>
      <c r="D206" s="138" t="s">
        <v>51</v>
      </c>
      <c r="E206" s="79" t="str">
        <f t="shared" si="9"/>
        <v>溫俊卿</v>
      </c>
      <c r="G206">
        <f t="shared" si="11"/>
        <v>3</v>
      </c>
    </row>
    <row r="207" spans="1:7" x14ac:dyDescent="0.25">
      <c r="A207" s="138" t="s">
        <v>7</v>
      </c>
      <c r="B207" s="138" t="s">
        <v>291</v>
      </c>
      <c r="C207" s="138" t="str">
        <f t="shared" si="10"/>
        <v>食二仁食品檢驗分析實習</v>
      </c>
      <c r="D207" s="138" t="s">
        <v>51</v>
      </c>
      <c r="E207" s="79" t="str">
        <f t="shared" si="9"/>
        <v>溫俊卿</v>
      </c>
      <c r="G207">
        <f t="shared" si="11"/>
        <v>3</v>
      </c>
    </row>
    <row r="208" spans="1:7" x14ac:dyDescent="0.25">
      <c r="A208" s="138" t="s">
        <v>7</v>
      </c>
      <c r="B208" s="138" t="s">
        <v>65</v>
      </c>
      <c r="C208" s="138" t="str">
        <f t="shared" si="10"/>
        <v>食二仁團體活動時間</v>
      </c>
      <c r="D208" s="138" t="s">
        <v>66</v>
      </c>
      <c r="E208" s="79" t="str">
        <f t="shared" si="9"/>
        <v/>
      </c>
      <c r="G208">
        <f t="shared" si="11"/>
        <v>0</v>
      </c>
    </row>
    <row r="209" spans="1:7" x14ac:dyDescent="0.25">
      <c r="A209" s="138" t="s">
        <v>7</v>
      </c>
      <c r="B209" s="138" t="s">
        <v>67</v>
      </c>
      <c r="C209" s="138" t="str">
        <f t="shared" si="10"/>
        <v>食二仁班級活動</v>
      </c>
      <c r="D209" s="138" t="s">
        <v>51</v>
      </c>
      <c r="E209" s="79" t="str">
        <f t="shared" si="9"/>
        <v>溫俊卿</v>
      </c>
      <c r="G209">
        <f t="shared" si="11"/>
        <v>3</v>
      </c>
    </row>
    <row r="210" spans="1:7" x14ac:dyDescent="0.25">
      <c r="A210" s="138" t="s">
        <v>7</v>
      </c>
      <c r="B210" s="138" t="s">
        <v>225</v>
      </c>
      <c r="C210" s="138" t="str">
        <f t="shared" si="10"/>
        <v>食二仁食品微生物</v>
      </c>
      <c r="D210" s="138" t="s">
        <v>222</v>
      </c>
      <c r="E210" s="79" t="str">
        <f t="shared" si="9"/>
        <v>黎采玟</v>
      </c>
      <c r="G210">
        <f t="shared" si="11"/>
        <v>3</v>
      </c>
    </row>
    <row r="211" spans="1:7" x14ac:dyDescent="0.25">
      <c r="A211" s="138" t="s">
        <v>7</v>
      </c>
      <c r="B211" s="138" t="s">
        <v>226</v>
      </c>
      <c r="C211" s="138" t="str">
        <f t="shared" si="10"/>
        <v>食二仁食品微生物實習</v>
      </c>
      <c r="D211" s="138" t="s">
        <v>222</v>
      </c>
      <c r="E211" s="79" t="str">
        <f t="shared" si="9"/>
        <v>黎采玟</v>
      </c>
      <c r="G211">
        <f t="shared" si="11"/>
        <v>3</v>
      </c>
    </row>
    <row r="212" spans="1:7" x14ac:dyDescent="0.25">
      <c r="A212" s="138" t="s">
        <v>7</v>
      </c>
      <c r="B212" s="138" t="s">
        <v>52</v>
      </c>
      <c r="C212" s="138" t="str">
        <f t="shared" si="10"/>
        <v>食二仁體育</v>
      </c>
      <c r="D212" s="138" t="s">
        <v>53</v>
      </c>
      <c r="E212" s="79" t="str">
        <f t="shared" si="9"/>
        <v>楊宗儒</v>
      </c>
      <c r="G212">
        <f t="shared" si="11"/>
        <v>3</v>
      </c>
    </row>
    <row r="213" spans="1:7" x14ac:dyDescent="0.25">
      <c r="A213" s="138" t="s">
        <v>7</v>
      </c>
      <c r="B213" s="138" t="s">
        <v>112</v>
      </c>
      <c r="C213" s="138" t="str">
        <f t="shared" si="10"/>
        <v>食二仁彈性學習時間</v>
      </c>
      <c r="D213" s="138" t="s">
        <v>66</v>
      </c>
      <c r="E213" s="79" t="str">
        <f t="shared" si="9"/>
        <v/>
      </c>
      <c r="G213">
        <f t="shared" si="11"/>
        <v>0</v>
      </c>
    </row>
    <row r="214" spans="1:7" x14ac:dyDescent="0.25">
      <c r="A214" s="138" t="s">
        <v>7</v>
      </c>
      <c r="B214" s="138" t="s">
        <v>63</v>
      </c>
      <c r="C214" s="138" t="str">
        <f t="shared" si="10"/>
        <v>食二仁國學常識</v>
      </c>
      <c r="D214" s="138" t="s">
        <v>81</v>
      </c>
      <c r="E214" s="79" t="str">
        <f t="shared" si="9"/>
        <v>邱靜瑤</v>
      </c>
      <c r="G214">
        <f t="shared" si="11"/>
        <v>3</v>
      </c>
    </row>
    <row r="215" spans="1:7" x14ac:dyDescent="0.25">
      <c r="A215" s="138" t="s">
        <v>7</v>
      </c>
      <c r="B215" s="138" t="s">
        <v>169</v>
      </c>
      <c r="C215" s="138" t="str">
        <f t="shared" si="10"/>
        <v>食二仁食品加工</v>
      </c>
      <c r="D215" s="138" t="s">
        <v>94</v>
      </c>
      <c r="E215" s="79" t="str">
        <f t="shared" si="9"/>
        <v>陳雅芸</v>
      </c>
      <c r="G215">
        <f t="shared" si="11"/>
        <v>3</v>
      </c>
    </row>
    <row r="216" spans="1:7" x14ac:dyDescent="0.25">
      <c r="A216" s="138" t="s">
        <v>7</v>
      </c>
      <c r="B216" s="138" t="s">
        <v>170</v>
      </c>
      <c r="C216" s="138" t="str">
        <f t="shared" si="10"/>
        <v>食二仁食品加工實習</v>
      </c>
      <c r="D216" s="138" t="s">
        <v>94</v>
      </c>
      <c r="E216" s="79" t="str">
        <f t="shared" si="9"/>
        <v>陳雅芸</v>
      </c>
      <c r="G216">
        <f t="shared" si="11"/>
        <v>3</v>
      </c>
    </row>
    <row r="217" spans="1:7" x14ac:dyDescent="0.25">
      <c r="A217" s="138" t="s">
        <v>8</v>
      </c>
      <c r="B217" s="138" t="s">
        <v>120</v>
      </c>
      <c r="C217" s="138" t="str">
        <f t="shared" si="10"/>
        <v>食二義專題實作</v>
      </c>
      <c r="D217" s="138" t="s">
        <v>222</v>
      </c>
      <c r="E217" s="79" t="str">
        <f t="shared" si="9"/>
        <v>黎采玟</v>
      </c>
      <c r="G217">
        <f t="shared" si="11"/>
        <v>3</v>
      </c>
    </row>
    <row r="218" spans="1:7" x14ac:dyDescent="0.25">
      <c r="A218" s="138" t="s">
        <v>8</v>
      </c>
      <c r="B218" s="138" t="s">
        <v>30</v>
      </c>
      <c r="C218" s="138" t="str">
        <f t="shared" si="10"/>
        <v>食二義食品檢驗分析</v>
      </c>
      <c r="D218" s="138" t="s">
        <v>51</v>
      </c>
      <c r="E218" s="79" t="str">
        <f t="shared" si="9"/>
        <v>溫俊卿</v>
      </c>
      <c r="G218">
        <f t="shared" si="11"/>
        <v>3</v>
      </c>
    </row>
    <row r="219" spans="1:7" x14ac:dyDescent="0.25">
      <c r="A219" s="138" t="s">
        <v>8</v>
      </c>
      <c r="B219" s="138" t="s">
        <v>287</v>
      </c>
      <c r="C219" s="138" t="str">
        <f t="shared" si="10"/>
        <v>食二義藝術生活</v>
      </c>
      <c r="D219" s="138" t="s">
        <v>320</v>
      </c>
      <c r="E219" s="79" t="str">
        <f t="shared" si="9"/>
        <v>錢癸真</v>
      </c>
      <c r="G219">
        <f t="shared" si="11"/>
        <v>3</v>
      </c>
    </row>
    <row r="220" spans="1:7" x14ac:dyDescent="0.25">
      <c r="A220" s="138" t="s">
        <v>8</v>
      </c>
      <c r="B220" s="138" t="s">
        <v>48</v>
      </c>
      <c r="C220" s="138" t="str">
        <f t="shared" si="10"/>
        <v>食二義數學</v>
      </c>
      <c r="D220" s="138" t="s">
        <v>73</v>
      </c>
      <c r="E220" s="79" t="str">
        <f t="shared" si="9"/>
        <v>劉哲甫</v>
      </c>
      <c r="G220">
        <f t="shared" si="11"/>
        <v>3</v>
      </c>
    </row>
    <row r="221" spans="1:7" x14ac:dyDescent="0.25">
      <c r="A221" s="138" t="s">
        <v>8</v>
      </c>
      <c r="B221" s="138" t="s">
        <v>364</v>
      </c>
      <c r="C221" s="138" t="str">
        <f t="shared" si="10"/>
        <v>食二義國語文</v>
      </c>
      <c r="D221" s="138" t="s">
        <v>58</v>
      </c>
      <c r="E221" s="79" t="str">
        <f t="shared" si="9"/>
        <v>傅苡嫙</v>
      </c>
      <c r="G221">
        <f t="shared" si="11"/>
        <v>3</v>
      </c>
    </row>
    <row r="222" spans="1:7" x14ac:dyDescent="0.25">
      <c r="A222" s="138" t="s">
        <v>8</v>
      </c>
      <c r="B222" s="138" t="s">
        <v>169</v>
      </c>
      <c r="C222" s="138" t="str">
        <f t="shared" si="10"/>
        <v>食二義食品加工</v>
      </c>
      <c r="D222" s="138" t="s">
        <v>222</v>
      </c>
      <c r="E222" s="79" t="str">
        <f t="shared" si="9"/>
        <v>黎采玟</v>
      </c>
      <c r="G222">
        <f t="shared" si="11"/>
        <v>3</v>
      </c>
    </row>
    <row r="223" spans="1:7" x14ac:dyDescent="0.25">
      <c r="A223" s="138" t="s">
        <v>8</v>
      </c>
      <c r="B223" s="138" t="s">
        <v>170</v>
      </c>
      <c r="C223" s="138" t="str">
        <f t="shared" si="10"/>
        <v>食二義食品加工實習</v>
      </c>
      <c r="D223" s="138" t="s">
        <v>222</v>
      </c>
      <c r="E223" s="79" t="str">
        <f t="shared" si="9"/>
        <v>黎采玟</v>
      </c>
      <c r="G223">
        <f t="shared" si="11"/>
        <v>3</v>
      </c>
    </row>
    <row r="224" spans="1:7" x14ac:dyDescent="0.25">
      <c r="A224" s="138" t="s">
        <v>8</v>
      </c>
      <c r="B224" s="138" t="s">
        <v>65</v>
      </c>
      <c r="C224" s="138" t="str">
        <f t="shared" si="10"/>
        <v>食二義團體活動時間</v>
      </c>
      <c r="D224" s="138" t="s">
        <v>66</v>
      </c>
      <c r="E224" s="79" t="str">
        <f t="shared" si="9"/>
        <v/>
      </c>
      <c r="G224">
        <f t="shared" si="11"/>
        <v>0</v>
      </c>
    </row>
    <row r="225" spans="1:7" x14ac:dyDescent="0.25">
      <c r="A225" s="138" t="s">
        <v>8</v>
      </c>
      <c r="B225" s="138" t="s">
        <v>67</v>
      </c>
      <c r="C225" s="138" t="str">
        <f t="shared" si="10"/>
        <v>食二義班級活動</v>
      </c>
      <c r="D225" s="138" t="s">
        <v>222</v>
      </c>
      <c r="E225" s="79" t="str">
        <f t="shared" si="9"/>
        <v>黎采玟</v>
      </c>
      <c r="G225">
        <f t="shared" si="11"/>
        <v>3</v>
      </c>
    </row>
    <row r="226" spans="1:7" x14ac:dyDescent="0.25">
      <c r="A226" s="138" t="s">
        <v>8</v>
      </c>
      <c r="B226" s="138" t="s">
        <v>63</v>
      </c>
      <c r="C226" s="138" t="str">
        <f t="shared" si="10"/>
        <v>食二義國學常識</v>
      </c>
      <c r="D226" s="138" t="s">
        <v>58</v>
      </c>
      <c r="E226" s="79" t="str">
        <f t="shared" si="9"/>
        <v>傅苡嫙</v>
      </c>
      <c r="G226">
        <f t="shared" si="11"/>
        <v>3</v>
      </c>
    </row>
    <row r="227" spans="1:7" x14ac:dyDescent="0.25">
      <c r="A227" s="138" t="s">
        <v>8</v>
      </c>
      <c r="B227" s="138" t="s">
        <v>52</v>
      </c>
      <c r="C227" s="138" t="str">
        <f t="shared" si="10"/>
        <v>食二義體育</v>
      </c>
      <c r="D227" s="138" t="s">
        <v>53</v>
      </c>
      <c r="E227" s="79" t="str">
        <f t="shared" si="9"/>
        <v>楊宗儒</v>
      </c>
      <c r="G227">
        <f t="shared" si="11"/>
        <v>3</v>
      </c>
    </row>
    <row r="228" spans="1:7" x14ac:dyDescent="0.25">
      <c r="A228" s="138" t="s">
        <v>8</v>
      </c>
      <c r="B228" s="138" t="s">
        <v>363</v>
      </c>
      <c r="C228" s="138" t="str">
        <f t="shared" si="10"/>
        <v>食二義英語文</v>
      </c>
      <c r="D228" s="138" t="s">
        <v>370</v>
      </c>
      <c r="E228" s="79" t="str">
        <f t="shared" si="9"/>
        <v>徐瑞華</v>
      </c>
      <c r="G228">
        <f t="shared" si="11"/>
        <v>3</v>
      </c>
    </row>
    <row r="229" spans="1:7" x14ac:dyDescent="0.25">
      <c r="A229" s="138" t="s">
        <v>8</v>
      </c>
      <c r="B229" s="138" t="s">
        <v>291</v>
      </c>
      <c r="C229" s="138" t="str">
        <f t="shared" si="10"/>
        <v>食二義食品檢驗分析實習</v>
      </c>
      <c r="D229" s="138" t="s">
        <v>51</v>
      </c>
      <c r="E229" s="79" t="str">
        <f t="shared" si="9"/>
        <v>溫俊卿</v>
      </c>
      <c r="G229">
        <f t="shared" si="11"/>
        <v>3</v>
      </c>
    </row>
    <row r="230" spans="1:7" x14ac:dyDescent="0.25">
      <c r="A230" s="138" t="s">
        <v>8</v>
      </c>
      <c r="B230" s="138" t="s">
        <v>112</v>
      </c>
      <c r="C230" s="138" t="str">
        <f t="shared" si="10"/>
        <v>食二義彈性學習時間</v>
      </c>
      <c r="D230" s="138" t="s">
        <v>66</v>
      </c>
      <c r="E230" s="79" t="str">
        <f t="shared" si="9"/>
        <v/>
      </c>
      <c r="G230">
        <f t="shared" si="11"/>
        <v>0</v>
      </c>
    </row>
    <row r="231" spans="1:7" x14ac:dyDescent="0.25">
      <c r="A231" s="138" t="s">
        <v>8</v>
      </c>
      <c r="B231" s="138" t="s">
        <v>225</v>
      </c>
      <c r="C231" s="138" t="str">
        <f t="shared" si="10"/>
        <v>食二義食品微生物</v>
      </c>
      <c r="D231" s="138" t="s">
        <v>222</v>
      </c>
      <c r="E231" s="79" t="str">
        <f t="shared" si="9"/>
        <v>黎采玟</v>
      </c>
      <c r="G231">
        <f t="shared" si="11"/>
        <v>3</v>
      </c>
    </row>
    <row r="232" spans="1:7" x14ac:dyDescent="0.25">
      <c r="A232" s="138" t="s">
        <v>8</v>
      </c>
      <c r="B232" s="138" t="s">
        <v>226</v>
      </c>
      <c r="C232" s="138" t="str">
        <f t="shared" si="10"/>
        <v>食二義食品微生物實習</v>
      </c>
      <c r="D232" s="138" t="s">
        <v>222</v>
      </c>
      <c r="E232" s="79" t="str">
        <f t="shared" si="9"/>
        <v>黎采玟</v>
      </c>
      <c r="G232">
        <f t="shared" si="11"/>
        <v>3</v>
      </c>
    </row>
    <row r="233" spans="1:7" x14ac:dyDescent="0.25">
      <c r="A233" s="138" t="s">
        <v>9</v>
      </c>
      <c r="B233" s="138" t="s">
        <v>48</v>
      </c>
      <c r="C233" s="138" t="str">
        <f t="shared" si="10"/>
        <v>園二仁數學</v>
      </c>
      <c r="D233" s="138" t="s">
        <v>85</v>
      </c>
      <c r="E233" s="79" t="str">
        <f t="shared" si="9"/>
        <v>江其龍</v>
      </c>
      <c r="G233">
        <f t="shared" si="11"/>
        <v>3</v>
      </c>
    </row>
    <row r="234" spans="1:7" x14ac:dyDescent="0.25">
      <c r="A234" s="138" t="s">
        <v>9</v>
      </c>
      <c r="B234" s="138" t="s">
        <v>364</v>
      </c>
      <c r="C234" s="138" t="str">
        <f t="shared" si="10"/>
        <v>園二仁國語文</v>
      </c>
      <c r="D234" s="138" t="s">
        <v>81</v>
      </c>
      <c r="E234" s="79" t="str">
        <f t="shared" si="9"/>
        <v>邱靜瑤</v>
      </c>
      <c r="G234">
        <f t="shared" si="11"/>
        <v>3</v>
      </c>
    </row>
    <row r="235" spans="1:7" x14ac:dyDescent="0.25">
      <c r="A235" s="138" t="s">
        <v>9</v>
      </c>
      <c r="B235" s="138" t="s">
        <v>52</v>
      </c>
      <c r="C235" s="138" t="str">
        <f t="shared" si="10"/>
        <v>園二仁體育</v>
      </c>
      <c r="D235" s="138" t="s">
        <v>111</v>
      </c>
      <c r="E235" s="79" t="str">
        <f t="shared" si="9"/>
        <v>邱垂杰</v>
      </c>
      <c r="G235">
        <f t="shared" si="11"/>
        <v>3</v>
      </c>
    </row>
    <row r="236" spans="1:7" x14ac:dyDescent="0.25">
      <c r="A236" s="138" t="s">
        <v>9</v>
      </c>
      <c r="B236" s="138" t="s">
        <v>363</v>
      </c>
      <c r="C236" s="138" t="str">
        <f t="shared" si="10"/>
        <v>園二仁英語文</v>
      </c>
      <c r="D236" s="138" t="s">
        <v>370</v>
      </c>
      <c r="E236" s="79" t="str">
        <f t="shared" si="9"/>
        <v>徐瑞華</v>
      </c>
      <c r="G236">
        <f t="shared" si="11"/>
        <v>3</v>
      </c>
    </row>
    <row r="237" spans="1:7" x14ac:dyDescent="0.25">
      <c r="A237" s="138" t="s">
        <v>9</v>
      </c>
      <c r="B237" s="138" t="s">
        <v>293</v>
      </c>
      <c r="C237" s="138" t="str">
        <f t="shared" si="10"/>
        <v>園二仁農業資源應用實習</v>
      </c>
      <c r="D237" s="138" t="s">
        <v>368</v>
      </c>
      <c r="E237" s="79" t="str">
        <f t="shared" si="9"/>
        <v>徐大正</v>
      </c>
      <c r="G237">
        <f t="shared" si="11"/>
        <v>3</v>
      </c>
    </row>
    <row r="238" spans="1:7" x14ac:dyDescent="0.25">
      <c r="A238" s="138" t="s">
        <v>9</v>
      </c>
      <c r="B238" s="138" t="s">
        <v>26</v>
      </c>
      <c r="C238" s="138" t="str">
        <f t="shared" si="10"/>
        <v>園二仁農業概論</v>
      </c>
      <c r="D238" s="138" t="s">
        <v>62</v>
      </c>
      <c r="E238" s="79" t="str">
        <f t="shared" si="9"/>
        <v>林慈玉</v>
      </c>
      <c r="G238">
        <f t="shared" si="11"/>
        <v>3</v>
      </c>
    </row>
    <row r="239" spans="1:7" x14ac:dyDescent="0.25">
      <c r="A239" s="138" t="s">
        <v>9</v>
      </c>
      <c r="B239" s="138" t="s">
        <v>65</v>
      </c>
      <c r="C239" s="138" t="str">
        <f t="shared" si="10"/>
        <v>園二仁團體活動時間</v>
      </c>
      <c r="D239" s="138" t="s">
        <v>66</v>
      </c>
      <c r="E239" s="79" t="str">
        <f t="shared" si="9"/>
        <v/>
      </c>
      <c r="G239">
        <f t="shared" si="11"/>
        <v>0</v>
      </c>
    </row>
    <row r="240" spans="1:7" x14ac:dyDescent="0.25">
      <c r="A240" s="138" t="s">
        <v>9</v>
      </c>
      <c r="B240" s="138" t="s">
        <v>67</v>
      </c>
      <c r="C240" s="138" t="str">
        <f t="shared" si="10"/>
        <v>園二仁班級活動</v>
      </c>
      <c r="D240" s="138" t="s">
        <v>62</v>
      </c>
      <c r="E240" s="79" t="str">
        <f t="shared" si="9"/>
        <v>林慈玉</v>
      </c>
      <c r="G240">
        <f t="shared" si="11"/>
        <v>3</v>
      </c>
    </row>
    <row r="241" spans="1:7" x14ac:dyDescent="0.25">
      <c r="A241" s="138" t="s">
        <v>9</v>
      </c>
      <c r="B241" s="138" t="s">
        <v>120</v>
      </c>
      <c r="C241" s="138" t="str">
        <f t="shared" si="10"/>
        <v>園二仁專題實作</v>
      </c>
      <c r="D241" s="138" t="s">
        <v>368</v>
      </c>
      <c r="E241" s="79" t="str">
        <f t="shared" si="9"/>
        <v>徐大正</v>
      </c>
      <c r="G241">
        <f t="shared" si="11"/>
        <v>3</v>
      </c>
    </row>
    <row r="242" spans="1:7" x14ac:dyDescent="0.25">
      <c r="A242" s="138" t="s">
        <v>9</v>
      </c>
      <c r="B242" s="138" t="s">
        <v>29</v>
      </c>
      <c r="C242" s="138" t="str">
        <f t="shared" si="10"/>
        <v>園二仁植物識別實習</v>
      </c>
      <c r="D242" s="138" t="s">
        <v>368</v>
      </c>
      <c r="E242" s="79" t="str">
        <f t="shared" si="9"/>
        <v>徐大正</v>
      </c>
      <c r="G242">
        <f t="shared" si="11"/>
        <v>3</v>
      </c>
    </row>
    <row r="243" spans="1:7" x14ac:dyDescent="0.25">
      <c r="A243" s="138" t="s">
        <v>9</v>
      </c>
      <c r="B243" s="138" t="s">
        <v>113</v>
      </c>
      <c r="C243" s="138" t="str">
        <f t="shared" si="10"/>
        <v>園二仁景觀設計與施工實習</v>
      </c>
      <c r="D243" s="138" t="s">
        <v>79</v>
      </c>
      <c r="E243" s="79" t="str">
        <f t="shared" si="9"/>
        <v>鄭雅凌</v>
      </c>
      <c r="G243">
        <f t="shared" si="11"/>
        <v>3</v>
      </c>
    </row>
    <row r="244" spans="1:7" x14ac:dyDescent="0.25">
      <c r="A244" s="138" t="s">
        <v>9</v>
      </c>
      <c r="B244" s="138" t="s">
        <v>63</v>
      </c>
      <c r="C244" s="138" t="str">
        <f t="shared" si="10"/>
        <v>園二仁國學常識</v>
      </c>
      <c r="D244" s="138" t="s">
        <v>81</v>
      </c>
      <c r="E244" s="79" t="str">
        <f t="shared" si="9"/>
        <v>邱靜瑤</v>
      </c>
      <c r="G244">
        <f t="shared" si="11"/>
        <v>3</v>
      </c>
    </row>
    <row r="245" spans="1:7" x14ac:dyDescent="0.25">
      <c r="A245" s="138" t="s">
        <v>9</v>
      </c>
      <c r="B245" s="138" t="s">
        <v>292</v>
      </c>
      <c r="C245" s="138" t="str">
        <f t="shared" si="10"/>
        <v>園二仁生命科學概論</v>
      </c>
      <c r="D245" s="138" t="s">
        <v>61</v>
      </c>
      <c r="E245" s="79" t="str">
        <f t="shared" si="9"/>
        <v>黃怡萍</v>
      </c>
      <c r="G245">
        <f t="shared" si="11"/>
        <v>3</v>
      </c>
    </row>
    <row r="246" spans="1:7" x14ac:dyDescent="0.25">
      <c r="A246" s="138" t="s">
        <v>9</v>
      </c>
      <c r="B246" s="138" t="s">
        <v>112</v>
      </c>
      <c r="C246" s="138" t="str">
        <f t="shared" si="10"/>
        <v>園二仁彈性學習時間</v>
      </c>
      <c r="D246" s="138" t="s">
        <v>66</v>
      </c>
      <c r="E246" s="79" t="str">
        <f t="shared" si="9"/>
        <v/>
      </c>
      <c r="G246">
        <f t="shared" si="11"/>
        <v>0</v>
      </c>
    </row>
    <row r="247" spans="1:7" x14ac:dyDescent="0.25">
      <c r="A247" s="138" t="s">
        <v>9</v>
      </c>
      <c r="B247" s="138" t="s">
        <v>121</v>
      </c>
      <c r="C247" s="138" t="str">
        <f t="shared" si="10"/>
        <v>園二仁歷史</v>
      </c>
      <c r="D247" s="138" t="s">
        <v>60</v>
      </c>
      <c r="E247" s="79" t="str">
        <f t="shared" si="9"/>
        <v>張哲維</v>
      </c>
      <c r="G247">
        <f t="shared" si="11"/>
        <v>3</v>
      </c>
    </row>
    <row r="248" spans="1:7" x14ac:dyDescent="0.25">
      <c r="A248" s="138" t="s">
        <v>9</v>
      </c>
      <c r="B248" s="138" t="s">
        <v>281</v>
      </c>
      <c r="C248" s="138" t="str">
        <f t="shared" si="10"/>
        <v>園二仁健康與護理</v>
      </c>
      <c r="D248" s="138" t="s">
        <v>365</v>
      </c>
      <c r="E248" s="79" t="str">
        <f t="shared" si="9"/>
        <v>林佩樺</v>
      </c>
      <c r="G248">
        <f t="shared" si="11"/>
        <v>3</v>
      </c>
    </row>
    <row r="249" spans="1:7" x14ac:dyDescent="0.25">
      <c r="A249" s="138" t="s">
        <v>9</v>
      </c>
      <c r="B249" s="138" t="s">
        <v>109</v>
      </c>
      <c r="C249" s="138" t="str">
        <f t="shared" si="10"/>
        <v>園二仁農園場管理實習</v>
      </c>
      <c r="D249" s="138" t="s">
        <v>62</v>
      </c>
      <c r="E249" s="79" t="str">
        <f t="shared" si="9"/>
        <v>林慈玉</v>
      </c>
      <c r="G249">
        <f t="shared" si="11"/>
        <v>3</v>
      </c>
    </row>
    <row r="250" spans="1:7" x14ac:dyDescent="0.25">
      <c r="A250" s="138" t="s">
        <v>10</v>
      </c>
      <c r="B250" s="138" t="s">
        <v>363</v>
      </c>
      <c r="C250" s="138" t="str">
        <f t="shared" si="10"/>
        <v>室二仁英語文</v>
      </c>
      <c r="D250" s="138" t="s">
        <v>96</v>
      </c>
      <c r="E250" s="79" t="str">
        <f t="shared" si="9"/>
        <v>陳怡如</v>
      </c>
      <c r="G250">
        <f t="shared" si="11"/>
        <v>3</v>
      </c>
    </row>
    <row r="251" spans="1:7" x14ac:dyDescent="0.25">
      <c r="A251" s="138" t="s">
        <v>10</v>
      </c>
      <c r="B251" s="138" t="s">
        <v>157</v>
      </c>
      <c r="C251" s="138" t="str">
        <f t="shared" si="10"/>
        <v>室二仁室內設計與製圖實作</v>
      </c>
      <c r="D251" s="138" t="s">
        <v>119</v>
      </c>
      <c r="E251" s="79" t="str">
        <f t="shared" si="9"/>
        <v>郭仲肯蔡美玲</v>
      </c>
      <c r="G251">
        <f t="shared" si="11"/>
        <v>6</v>
      </c>
    </row>
    <row r="252" spans="1:7" x14ac:dyDescent="0.25">
      <c r="A252" s="138" t="s">
        <v>10</v>
      </c>
      <c r="B252" s="138" t="s">
        <v>157</v>
      </c>
      <c r="C252" s="138" t="str">
        <f t="shared" si="10"/>
        <v>室二仁室內設計與製圖實作</v>
      </c>
      <c r="D252" s="138" t="s">
        <v>369</v>
      </c>
      <c r="E252" s="79" t="str">
        <f t="shared" si="9"/>
        <v>蔡美玲</v>
      </c>
      <c r="G252">
        <f t="shared" si="11"/>
        <v>3</v>
      </c>
    </row>
    <row r="253" spans="1:7" x14ac:dyDescent="0.25">
      <c r="A253" s="138" t="s">
        <v>10</v>
      </c>
      <c r="B253" s="138" t="s">
        <v>158</v>
      </c>
      <c r="C253" s="138" t="str">
        <f t="shared" si="10"/>
        <v>室二仁透視表現技法實習</v>
      </c>
      <c r="D253" s="138" t="s">
        <v>115</v>
      </c>
      <c r="E253" s="79" t="str">
        <f t="shared" si="9"/>
        <v>徐維鴻郭仲肯</v>
      </c>
      <c r="G253">
        <f t="shared" si="11"/>
        <v>6</v>
      </c>
    </row>
    <row r="254" spans="1:7" x14ac:dyDescent="0.25">
      <c r="A254" s="138" t="s">
        <v>10</v>
      </c>
      <c r="B254" s="138" t="s">
        <v>158</v>
      </c>
      <c r="C254" s="138" t="str">
        <f t="shared" si="10"/>
        <v>室二仁透視表現技法實習</v>
      </c>
      <c r="D254" s="138" t="s">
        <v>119</v>
      </c>
      <c r="E254" s="79" t="str">
        <f t="shared" si="9"/>
        <v>郭仲肯</v>
      </c>
      <c r="G254">
        <f t="shared" si="11"/>
        <v>3</v>
      </c>
    </row>
    <row r="255" spans="1:7" x14ac:dyDescent="0.25">
      <c r="A255" s="138" t="s">
        <v>10</v>
      </c>
      <c r="B255" s="138" t="s">
        <v>48</v>
      </c>
      <c r="C255" s="138" t="str">
        <f t="shared" si="10"/>
        <v>室二仁數學</v>
      </c>
      <c r="D255" s="138" t="s">
        <v>85</v>
      </c>
      <c r="E255" s="79" t="str">
        <f t="shared" si="9"/>
        <v>江其龍</v>
      </c>
      <c r="G255">
        <f t="shared" si="11"/>
        <v>3</v>
      </c>
    </row>
    <row r="256" spans="1:7" x14ac:dyDescent="0.25">
      <c r="A256" s="138" t="s">
        <v>10</v>
      </c>
      <c r="B256" s="138" t="s">
        <v>364</v>
      </c>
      <c r="C256" s="138" t="str">
        <f t="shared" si="10"/>
        <v>室二仁國語文</v>
      </c>
      <c r="D256" s="138" t="s">
        <v>159</v>
      </c>
      <c r="E256" s="79" t="str">
        <f t="shared" si="9"/>
        <v>胡文宗</v>
      </c>
      <c r="G256">
        <f t="shared" si="11"/>
        <v>3</v>
      </c>
    </row>
    <row r="257" spans="1:7" x14ac:dyDescent="0.25">
      <c r="A257" s="138" t="s">
        <v>10</v>
      </c>
      <c r="B257" s="138" t="s">
        <v>243</v>
      </c>
      <c r="C257" s="138" t="str">
        <f t="shared" si="10"/>
        <v>室二仁表現技法實習</v>
      </c>
      <c r="D257" s="138" t="s">
        <v>320</v>
      </c>
      <c r="E257" s="79" t="str">
        <f t="shared" si="9"/>
        <v>錢癸真蔡美玲</v>
      </c>
      <c r="G257">
        <f t="shared" si="11"/>
        <v>6</v>
      </c>
    </row>
    <row r="258" spans="1:7" x14ac:dyDescent="0.25">
      <c r="A258" s="138" t="s">
        <v>10</v>
      </c>
      <c r="B258" s="138" t="s">
        <v>243</v>
      </c>
      <c r="C258" s="138" t="str">
        <f t="shared" si="10"/>
        <v>室二仁表現技法實習</v>
      </c>
      <c r="D258" s="138" t="s">
        <v>369</v>
      </c>
      <c r="E258" s="79" t="str">
        <f t="shared" ref="E258:E321" si="12">IF(COUNTIF(C258:C3264,C258)&gt;1,D258&amp;""&amp;VLOOKUP(C258,C259:E3264,3,FALSE),D258)</f>
        <v>蔡美玲</v>
      </c>
      <c r="G258">
        <f t="shared" si="11"/>
        <v>3</v>
      </c>
    </row>
    <row r="259" spans="1:7" x14ac:dyDescent="0.25">
      <c r="A259" s="138" t="s">
        <v>10</v>
      </c>
      <c r="B259" s="138" t="s">
        <v>65</v>
      </c>
      <c r="C259" s="138" t="str">
        <f t="shared" ref="C259:C322" si="13">A259&amp;B259</f>
        <v>室二仁團體活動時間</v>
      </c>
      <c r="D259" s="138" t="s">
        <v>66</v>
      </c>
      <c r="E259" s="79" t="str">
        <f t="shared" si="12"/>
        <v/>
      </c>
      <c r="G259">
        <f t="shared" ref="G259:G322" si="14">LEN(E259)</f>
        <v>0</v>
      </c>
    </row>
    <row r="260" spans="1:7" x14ac:dyDescent="0.25">
      <c r="A260" s="138" t="s">
        <v>10</v>
      </c>
      <c r="B260" s="138" t="s">
        <v>67</v>
      </c>
      <c r="C260" s="138" t="str">
        <f t="shared" si="13"/>
        <v>室二仁班級活動</v>
      </c>
      <c r="D260" s="138" t="s">
        <v>119</v>
      </c>
      <c r="E260" s="79" t="str">
        <f t="shared" si="12"/>
        <v>郭仲肯</v>
      </c>
      <c r="G260">
        <f t="shared" si="14"/>
        <v>3</v>
      </c>
    </row>
    <row r="261" spans="1:7" x14ac:dyDescent="0.25">
      <c r="A261" s="138" t="s">
        <v>10</v>
      </c>
      <c r="B261" s="138" t="s">
        <v>295</v>
      </c>
      <c r="C261" s="138" t="str">
        <f t="shared" si="13"/>
        <v>室二仁數位影像處理實習</v>
      </c>
      <c r="D261" s="138" t="s">
        <v>115</v>
      </c>
      <c r="E261" s="79" t="str">
        <f t="shared" si="12"/>
        <v>徐維鴻蔡美玲</v>
      </c>
      <c r="G261">
        <f t="shared" si="14"/>
        <v>6</v>
      </c>
    </row>
    <row r="262" spans="1:7" x14ac:dyDescent="0.25">
      <c r="A262" s="138" t="s">
        <v>10</v>
      </c>
      <c r="B262" s="138" t="s">
        <v>295</v>
      </c>
      <c r="C262" s="138" t="str">
        <f t="shared" si="13"/>
        <v>室二仁數位影像處理實習</v>
      </c>
      <c r="D262" s="138" t="s">
        <v>369</v>
      </c>
      <c r="E262" s="79" t="str">
        <f t="shared" si="12"/>
        <v>蔡美玲</v>
      </c>
      <c r="G262">
        <f t="shared" si="14"/>
        <v>3</v>
      </c>
    </row>
    <row r="263" spans="1:7" x14ac:dyDescent="0.25">
      <c r="A263" s="138" t="s">
        <v>10</v>
      </c>
      <c r="B263" s="138" t="s">
        <v>171</v>
      </c>
      <c r="C263" s="138" t="str">
        <f t="shared" si="13"/>
        <v>室二仁基本設計實習</v>
      </c>
      <c r="D263" s="138" t="s">
        <v>320</v>
      </c>
      <c r="E263" s="79" t="str">
        <f t="shared" si="12"/>
        <v>錢癸真蔡美玲</v>
      </c>
      <c r="G263">
        <f t="shared" si="14"/>
        <v>6</v>
      </c>
    </row>
    <row r="264" spans="1:7" x14ac:dyDescent="0.25">
      <c r="A264" s="138" t="s">
        <v>10</v>
      </c>
      <c r="B264" s="138" t="s">
        <v>171</v>
      </c>
      <c r="C264" s="138" t="str">
        <f t="shared" si="13"/>
        <v>室二仁基本設計實習</v>
      </c>
      <c r="D264" s="138" t="s">
        <v>369</v>
      </c>
      <c r="E264" s="79" t="str">
        <f t="shared" si="12"/>
        <v>蔡美玲</v>
      </c>
      <c r="G264">
        <f t="shared" si="14"/>
        <v>3</v>
      </c>
    </row>
    <row r="265" spans="1:7" x14ac:dyDescent="0.25">
      <c r="A265" s="138" t="s">
        <v>10</v>
      </c>
      <c r="B265" s="138" t="s">
        <v>52</v>
      </c>
      <c r="C265" s="138" t="str">
        <f t="shared" si="13"/>
        <v>室二仁體育</v>
      </c>
      <c r="D265" s="138" t="s">
        <v>68</v>
      </c>
      <c r="E265" s="79" t="str">
        <f t="shared" si="12"/>
        <v>謝佩君</v>
      </c>
      <c r="G265">
        <f t="shared" si="14"/>
        <v>3</v>
      </c>
    </row>
    <row r="266" spans="1:7" x14ac:dyDescent="0.25">
      <c r="A266" s="138" t="s">
        <v>10</v>
      </c>
      <c r="B266" s="138" t="s">
        <v>294</v>
      </c>
      <c r="C266" s="138" t="str">
        <f t="shared" si="13"/>
        <v>室二仁設計與生活美學</v>
      </c>
      <c r="D266" s="138" t="s">
        <v>320</v>
      </c>
      <c r="E266" s="79" t="str">
        <f t="shared" si="12"/>
        <v>錢癸真</v>
      </c>
      <c r="G266">
        <f t="shared" si="14"/>
        <v>3</v>
      </c>
    </row>
    <row r="267" spans="1:7" x14ac:dyDescent="0.25">
      <c r="A267" s="138" t="s">
        <v>10</v>
      </c>
      <c r="B267" s="138" t="s">
        <v>112</v>
      </c>
      <c r="C267" s="138" t="str">
        <f t="shared" si="13"/>
        <v>室二仁彈性學習時間</v>
      </c>
      <c r="D267" s="138" t="s">
        <v>66</v>
      </c>
      <c r="E267" s="79" t="str">
        <f t="shared" si="12"/>
        <v/>
      </c>
      <c r="G267">
        <f t="shared" si="14"/>
        <v>0</v>
      </c>
    </row>
    <row r="268" spans="1:7" x14ac:dyDescent="0.25">
      <c r="A268" s="138" t="s">
        <v>10</v>
      </c>
      <c r="B268" s="138" t="s">
        <v>63</v>
      </c>
      <c r="C268" s="138" t="str">
        <f t="shared" si="13"/>
        <v>室二仁國學常識</v>
      </c>
      <c r="D268" s="138" t="s">
        <v>159</v>
      </c>
      <c r="E268" s="79" t="str">
        <f t="shared" si="12"/>
        <v>胡文宗</v>
      </c>
      <c r="G268">
        <f t="shared" si="14"/>
        <v>3</v>
      </c>
    </row>
    <row r="269" spans="1:7" x14ac:dyDescent="0.25">
      <c r="A269" s="138" t="s">
        <v>10</v>
      </c>
      <c r="B269" s="138" t="s">
        <v>296</v>
      </c>
      <c r="C269" s="138" t="str">
        <f t="shared" si="13"/>
        <v>室二仁設計概論</v>
      </c>
      <c r="D269" s="138" t="s">
        <v>369</v>
      </c>
      <c r="E269" s="79" t="str">
        <f t="shared" si="12"/>
        <v>蔡美玲</v>
      </c>
      <c r="G269">
        <f t="shared" si="14"/>
        <v>3</v>
      </c>
    </row>
    <row r="270" spans="1:7" x14ac:dyDescent="0.25">
      <c r="A270" s="138" t="s">
        <v>10</v>
      </c>
      <c r="B270" s="138" t="s">
        <v>74</v>
      </c>
      <c r="C270" s="138" t="str">
        <f t="shared" si="13"/>
        <v>室二仁化學</v>
      </c>
      <c r="D270" s="138" t="s">
        <v>98</v>
      </c>
      <c r="E270" s="79" t="str">
        <f t="shared" si="12"/>
        <v>賴俐妏</v>
      </c>
      <c r="G270">
        <f t="shared" si="14"/>
        <v>3</v>
      </c>
    </row>
    <row r="271" spans="1:7" x14ac:dyDescent="0.25">
      <c r="A271" s="138" t="s">
        <v>11</v>
      </c>
      <c r="B271" s="138" t="s">
        <v>302</v>
      </c>
      <c r="C271" s="138" t="str">
        <f t="shared" si="13"/>
        <v>機二仁機械工作法</v>
      </c>
      <c r="D271" s="138" t="s">
        <v>371</v>
      </c>
      <c r="E271" s="79" t="str">
        <f t="shared" si="12"/>
        <v>林俊賢</v>
      </c>
      <c r="G271">
        <f t="shared" si="14"/>
        <v>3</v>
      </c>
    </row>
    <row r="272" spans="1:7" x14ac:dyDescent="0.25">
      <c r="A272" s="138" t="s">
        <v>11</v>
      </c>
      <c r="B272" s="138" t="s">
        <v>74</v>
      </c>
      <c r="C272" s="138" t="str">
        <f t="shared" si="13"/>
        <v>機二仁化學</v>
      </c>
      <c r="D272" s="138" t="s">
        <v>105</v>
      </c>
      <c r="E272" s="79" t="str">
        <f t="shared" si="12"/>
        <v>郭慧嫻</v>
      </c>
      <c r="G272">
        <f t="shared" si="14"/>
        <v>3</v>
      </c>
    </row>
    <row r="273" spans="1:7" x14ac:dyDescent="0.25">
      <c r="A273" s="138" t="s">
        <v>11</v>
      </c>
      <c r="B273" s="138" t="s">
        <v>299</v>
      </c>
      <c r="C273" s="138" t="str">
        <f t="shared" si="13"/>
        <v>機二仁實用數學</v>
      </c>
      <c r="D273" s="138" t="s">
        <v>141</v>
      </c>
      <c r="E273" s="79" t="str">
        <f t="shared" si="12"/>
        <v>黃毓琳</v>
      </c>
      <c r="G273">
        <f t="shared" si="14"/>
        <v>3</v>
      </c>
    </row>
    <row r="274" spans="1:7" x14ac:dyDescent="0.25">
      <c r="A274" s="138" t="s">
        <v>11</v>
      </c>
      <c r="B274" s="138" t="s">
        <v>287</v>
      </c>
      <c r="C274" s="138" t="str">
        <f t="shared" si="13"/>
        <v>機二仁藝術生活</v>
      </c>
      <c r="D274" s="138" t="s">
        <v>199</v>
      </c>
      <c r="E274" s="79" t="str">
        <f t="shared" si="12"/>
        <v>鍾玉磬</v>
      </c>
      <c r="G274">
        <f t="shared" si="14"/>
        <v>3</v>
      </c>
    </row>
    <row r="275" spans="1:7" x14ac:dyDescent="0.25">
      <c r="A275" s="138" t="s">
        <v>11</v>
      </c>
      <c r="B275" s="138" t="s">
        <v>217</v>
      </c>
      <c r="C275" s="138" t="str">
        <f t="shared" si="13"/>
        <v>機二仁機械力學</v>
      </c>
      <c r="D275" s="138" t="s">
        <v>218</v>
      </c>
      <c r="E275" s="79" t="str">
        <f t="shared" si="12"/>
        <v>林建廷</v>
      </c>
      <c r="G275">
        <f t="shared" si="14"/>
        <v>3</v>
      </c>
    </row>
    <row r="276" spans="1:7" x14ac:dyDescent="0.25">
      <c r="A276" s="138" t="s">
        <v>11</v>
      </c>
      <c r="B276" s="138" t="s">
        <v>300</v>
      </c>
      <c r="C276" s="138" t="str">
        <f t="shared" si="13"/>
        <v>機二仁實用英語會話</v>
      </c>
      <c r="D276" s="138" t="s">
        <v>370</v>
      </c>
      <c r="E276" s="79" t="str">
        <f t="shared" si="12"/>
        <v>徐瑞華</v>
      </c>
      <c r="G276">
        <f t="shared" si="14"/>
        <v>3</v>
      </c>
    </row>
    <row r="277" spans="1:7" x14ac:dyDescent="0.25">
      <c r="A277" s="138" t="s">
        <v>11</v>
      </c>
      <c r="B277" s="138" t="s">
        <v>245</v>
      </c>
      <c r="C277" s="138" t="str">
        <f t="shared" si="13"/>
        <v>機二仁國文文學欣賞</v>
      </c>
      <c r="D277" s="138" t="s">
        <v>139</v>
      </c>
      <c r="E277" s="79" t="str">
        <f t="shared" si="12"/>
        <v>陳建德</v>
      </c>
      <c r="G277">
        <f t="shared" si="14"/>
        <v>3</v>
      </c>
    </row>
    <row r="278" spans="1:7" x14ac:dyDescent="0.25">
      <c r="A278" s="138" t="s">
        <v>11</v>
      </c>
      <c r="B278" s="138" t="s">
        <v>219</v>
      </c>
      <c r="C278" s="138" t="str">
        <f t="shared" si="13"/>
        <v>機二仁機件原理</v>
      </c>
      <c r="D278" s="138" t="s">
        <v>371</v>
      </c>
      <c r="E278" s="79" t="str">
        <f t="shared" si="12"/>
        <v>林俊賢</v>
      </c>
      <c r="G278">
        <f t="shared" si="14"/>
        <v>3</v>
      </c>
    </row>
    <row r="279" spans="1:7" x14ac:dyDescent="0.25">
      <c r="A279" s="138" t="s">
        <v>11</v>
      </c>
      <c r="B279" s="138" t="s">
        <v>297</v>
      </c>
      <c r="C279" s="138" t="str">
        <f t="shared" si="13"/>
        <v>機二仁球類運動進階</v>
      </c>
      <c r="D279" s="138" t="s">
        <v>111</v>
      </c>
      <c r="E279" s="79" t="str">
        <f t="shared" si="12"/>
        <v>邱垂杰</v>
      </c>
      <c r="G279">
        <f t="shared" si="14"/>
        <v>3</v>
      </c>
    </row>
    <row r="280" spans="1:7" x14ac:dyDescent="0.25">
      <c r="A280" s="138" t="s">
        <v>11</v>
      </c>
      <c r="B280" s="138" t="s">
        <v>121</v>
      </c>
      <c r="C280" s="138" t="str">
        <f t="shared" si="13"/>
        <v>機二仁歷史</v>
      </c>
      <c r="D280" s="138" t="s">
        <v>373</v>
      </c>
      <c r="E280" s="79" t="str">
        <f t="shared" si="12"/>
        <v>謝王杰</v>
      </c>
      <c r="G280">
        <f t="shared" si="14"/>
        <v>3</v>
      </c>
    </row>
    <row r="281" spans="1:7" x14ac:dyDescent="0.25">
      <c r="A281" s="138" t="s">
        <v>11</v>
      </c>
      <c r="B281" s="138" t="s">
        <v>65</v>
      </c>
      <c r="C281" s="138" t="str">
        <f t="shared" si="13"/>
        <v>機二仁團體活動時間</v>
      </c>
      <c r="D281" s="138" t="s">
        <v>66</v>
      </c>
      <c r="E281" s="79" t="str">
        <f t="shared" si="12"/>
        <v/>
      </c>
      <c r="G281">
        <f t="shared" si="14"/>
        <v>0</v>
      </c>
    </row>
    <row r="282" spans="1:7" x14ac:dyDescent="0.25">
      <c r="A282" s="138" t="s">
        <v>11</v>
      </c>
      <c r="B282" s="138" t="s">
        <v>67</v>
      </c>
      <c r="C282" s="138" t="str">
        <f t="shared" si="13"/>
        <v>機二仁班級活動</v>
      </c>
      <c r="D282" s="138" t="s">
        <v>143</v>
      </c>
      <c r="E282" s="79" t="str">
        <f t="shared" si="12"/>
        <v>王雍智</v>
      </c>
      <c r="G282">
        <f t="shared" si="14"/>
        <v>3</v>
      </c>
    </row>
    <row r="283" spans="1:7" x14ac:dyDescent="0.25">
      <c r="A283" s="138" t="s">
        <v>11</v>
      </c>
      <c r="B283" s="138" t="s">
        <v>244</v>
      </c>
      <c r="C283" s="138" t="str">
        <f t="shared" si="13"/>
        <v>機二仁電腦輔助繪圖實習進階</v>
      </c>
      <c r="D283" s="138" t="s">
        <v>143</v>
      </c>
      <c r="E283" s="79" t="str">
        <f t="shared" si="12"/>
        <v>王雍智</v>
      </c>
      <c r="G283">
        <f t="shared" si="14"/>
        <v>3</v>
      </c>
    </row>
    <row r="284" spans="1:7" x14ac:dyDescent="0.25">
      <c r="A284" s="138" t="s">
        <v>11</v>
      </c>
      <c r="B284" s="138" t="s">
        <v>120</v>
      </c>
      <c r="C284" s="138" t="str">
        <f t="shared" si="13"/>
        <v>機二仁專題實作</v>
      </c>
      <c r="D284" s="138" t="s">
        <v>143</v>
      </c>
      <c r="E284" s="79" t="str">
        <f t="shared" si="12"/>
        <v>王雍智</v>
      </c>
      <c r="G284">
        <f t="shared" si="14"/>
        <v>3</v>
      </c>
    </row>
    <row r="285" spans="1:7" x14ac:dyDescent="0.25">
      <c r="A285" s="138" t="s">
        <v>11</v>
      </c>
      <c r="B285" s="138" t="s">
        <v>301</v>
      </c>
      <c r="C285" s="138" t="str">
        <f t="shared" si="13"/>
        <v>機二仁數值控制機械實習</v>
      </c>
      <c r="D285" s="138" t="s">
        <v>130</v>
      </c>
      <c r="E285" s="79" t="str">
        <f t="shared" si="12"/>
        <v>何家誠</v>
      </c>
      <c r="G285">
        <f t="shared" si="14"/>
        <v>3</v>
      </c>
    </row>
    <row r="286" spans="1:7" x14ac:dyDescent="0.25">
      <c r="A286" s="138" t="s">
        <v>11</v>
      </c>
      <c r="B286" s="138" t="s">
        <v>220</v>
      </c>
      <c r="C286" s="138" t="str">
        <f t="shared" si="13"/>
        <v>機二仁精密機械實習</v>
      </c>
      <c r="D286" s="138" t="s">
        <v>132</v>
      </c>
      <c r="E286" s="79" t="str">
        <f t="shared" si="12"/>
        <v>莫建勳</v>
      </c>
      <c r="G286">
        <f t="shared" si="14"/>
        <v>3</v>
      </c>
    </row>
    <row r="287" spans="1:7" x14ac:dyDescent="0.25">
      <c r="A287" s="138" t="s">
        <v>11</v>
      </c>
      <c r="B287" s="138" t="s">
        <v>364</v>
      </c>
      <c r="C287" s="138" t="str">
        <f t="shared" si="13"/>
        <v>機二仁國語文</v>
      </c>
      <c r="D287" s="138" t="s">
        <v>139</v>
      </c>
      <c r="E287" s="79" t="str">
        <f t="shared" si="12"/>
        <v>陳建德</v>
      </c>
      <c r="G287">
        <f t="shared" si="14"/>
        <v>3</v>
      </c>
    </row>
    <row r="288" spans="1:7" x14ac:dyDescent="0.25">
      <c r="A288" s="138" t="s">
        <v>11</v>
      </c>
      <c r="B288" s="138" t="s">
        <v>298</v>
      </c>
      <c r="C288" s="138" t="str">
        <f t="shared" si="13"/>
        <v>機二仁公民與社會</v>
      </c>
      <c r="D288" s="138" t="s">
        <v>373</v>
      </c>
      <c r="E288" s="79" t="str">
        <f t="shared" si="12"/>
        <v>謝王杰</v>
      </c>
      <c r="F288"/>
      <c r="G288">
        <f t="shared" si="14"/>
        <v>3</v>
      </c>
    </row>
    <row r="289" spans="1:10" x14ac:dyDescent="0.25">
      <c r="A289" s="138" t="s">
        <v>11</v>
      </c>
      <c r="B289" s="138" t="s">
        <v>303</v>
      </c>
      <c r="C289" s="138" t="str">
        <f t="shared" si="13"/>
        <v>機二仁機件原理解析</v>
      </c>
      <c r="D289" s="138" t="s">
        <v>371</v>
      </c>
      <c r="E289" s="79" t="str">
        <f t="shared" si="12"/>
        <v>林俊賢</v>
      </c>
      <c r="G289">
        <f t="shared" si="14"/>
        <v>3</v>
      </c>
    </row>
    <row r="290" spans="1:10" x14ac:dyDescent="0.25">
      <c r="A290" s="138" t="s">
        <v>12</v>
      </c>
      <c r="B290" s="138" t="s">
        <v>52</v>
      </c>
      <c r="C290" s="138" t="str">
        <f t="shared" si="13"/>
        <v>機二義體育</v>
      </c>
      <c r="D290" s="138" t="s">
        <v>84</v>
      </c>
      <c r="E290" s="79" t="str">
        <f t="shared" si="12"/>
        <v>陳志逸</v>
      </c>
      <c r="G290">
        <f t="shared" si="14"/>
        <v>3</v>
      </c>
    </row>
    <row r="291" spans="1:10" x14ac:dyDescent="0.25">
      <c r="A291" s="138" t="s">
        <v>12</v>
      </c>
      <c r="B291" s="138" t="s">
        <v>281</v>
      </c>
      <c r="C291" s="138" t="str">
        <f t="shared" si="13"/>
        <v>機二義健康與護理</v>
      </c>
      <c r="D291" s="138" t="s">
        <v>365</v>
      </c>
      <c r="E291" s="79" t="str">
        <f t="shared" si="12"/>
        <v>林佩樺</v>
      </c>
      <c r="G291">
        <f t="shared" si="14"/>
        <v>3</v>
      </c>
    </row>
    <row r="292" spans="1:10" x14ac:dyDescent="0.25">
      <c r="A292" s="138" t="s">
        <v>12</v>
      </c>
      <c r="B292" s="138" t="s">
        <v>217</v>
      </c>
      <c r="C292" s="138" t="str">
        <f t="shared" si="13"/>
        <v>機二義機械力學</v>
      </c>
      <c r="D292" s="138" t="s">
        <v>371</v>
      </c>
      <c r="E292" s="79" t="str">
        <f t="shared" si="12"/>
        <v>林俊賢</v>
      </c>
      <c r="G292">
        <f t="shared" si="14"/>
        <v>3</v>
      </c>
      <c r="I292" t="s">
        <v>11</v>
      </c>
      <c r="J292" t="s">
        <v>300</v>
      </c>
    </row>
    <row r="293" spans="1:10" x14ac:dyDescent="0.25">
      <c r="A293" s="138" t="s">
        <v>12</v>
      </c>
      <c r="B293" s="138" t="s">
        <v>363</v>
      </c>
      <c r="C293" s="138" t="str">
        <f t="shared" si="13"/>
        <v>機二義英語文</v>
      </c>
      <c r="D293" s="138" t="s">
        <v>96</v>
      </c>
      <c r="E293" s="79" t="str">
        <f t="shared" si="12"/>
        <v>陳怡如</v>
      </c>
      <c r="G293">
        <f t="shared" si="14"/>
        <v>3</v>
      </c>
    </row>
    <row r="294" spans="1:10" x14ac:dyDescent="0.25">
      <c r="A294" s="138" t="s">
        <v>12</v>
      </c>
      <c r="B294" s="138" t="s">
        <v>364</v>
      </c>
      <c r="C294" s="138" t="str">
        <f t="shared" si="13"/>
        <v>機二義國語文</v>
      </c>
      <c r="D294" s="138" t="s">
        <v>81</v>
      </c>
      <c r="E294" s="79" t="str">
        <f t="shared" si="12"/>
        <v>邱靜瑤</v>
      </c>
      <c r="G294">
        <f t="shared" si="14"/>
        <v>3</v>
      </c>
    </row>
    <row r="295" spans="1:10" x14ac:dyDescent="0.25">
      <c r="A295" s="138" t="s">
        <v>12</v>
      </c>
      <c r="B295" s="138" t="s">
        <v>48</v>
      </c>
      <c r="C295" s="138" t="str">
        <f t="shared" si="13"/>
        <v>機二義數學</v>
      </c>
      <c r="D295" s="138" t="s">
        <v>372</v>
      </c>
      <c r="E295" s="79" t="str">
        <f t="shared" si="12"/>
        <v>楊慕華</v>
      </c>
      <c r="G295">
        <f t="shared" si="14"/>
        <v>3</v>
      </c>
    </row>
    <row r="296" spans="1:10" x14ac:dyDescent="0.25">
      <c r="A296" s="138" t="s">
        <v>12</v>
      </c>
      <c r="B296" s="138" t="s">
        <v>63</v>
      </c>
      <c r="C296" s="138" t="str">
        <f t="shared" si="13"/>
        <v>機二義國學常識</v>
      </c>
      <c r="D296" s="138" t="s">
        <v>81</v>
      </c>
      <c r="E296" s="79" t="str">
        <f t="shared" si="12"/>
        <v>邱靜瑤</v>
      </c>
      <c r="G296">
        <f t="shared" si="14"/>
        <v>3</v>
      </c>
    </row>
    <row r="297" spans="1:10" x14ac:dyDescent="0.25">
      <c r="A297" s="138" t="s">
        <v>12</v>
      </c>
      <c r="B297" s="138" t="s">
        <v>304</v>
      </c>
      <c r="C297" s="138" t="str">
        <f t="shared" si="13"/>
        <v>機二義電腦機械製圖實習</v>
      </c>
      <c r="D297" s="138" t="s">
        <v>152</v>
      </c>
      <c r="E297" s="79" t="str">
        <f t="shared" si="12"/>
        <v>江資凱</v>
      </c>
      <c r="G297">
        <f t="shared" si="14"/>
        <v>3</v>
      </c>
    </row>
    <row r="298" spans="1:10" x14ac:dyDescent="0.25">
      <c r="A298" s="138" t="s">
        <v>12</v>
      </c>
      <c r="B298" s="138" t="s">
        <v>65</v>
      </c>
      <c r="C298" s="138" t="str">
        <f t="shared" si="13"/>
        <v>機二義團體活動時間</v>
      </c>
      <c r="D298" s="138" t="s">
        <v>66</v>
      </c>
      <c r="E298" s="79" t="str">
        <f t="shared" si="12"/>
        <v/>
      </c>
      <c r="G298">
        <f t="shared" si="14"/>
        <v>0</v>
      </c>
    </row>
    <row r="299" spans="1:10" x14ac:dyDescent="0.25">
      <c r="A299" s="138" t="s">
        <v>12</v>
      </c>
      <c r="B299" s="138" t="s">
        <v>67</v>
      </c>
      <c r="C299" s="138" t="str">
        <f t="shared" si="13"/>
        <v>機二義班級活動</v>
      </c>
      <c r="D299" s="138" t="s">
        <v>152</v>
      </c>
      <c r="E299" s="79" t="str">
        <f t="shared" si="12"/>
        <v>江資凱</v>
      </c>
      <c r="G299">
        <f t="shared" si="14"/>
        <v>3</v>
      </c>
    </row>
    <row r="300" spans="1:10" x14ac:dyDescent="0.25">
      <c r="A300" s="138" t="s">
        <v>12</v>
      </c>
      <c r="B300" s="138" t="s">
        <v>287</v>
      </c>
      <c r="C300" s="138" t="str">
        <f t="shared" si="13"/>
        <v>機二義藝術生活</v>
      </c>
      <c r="D300" s="138" t="s">
        <v>320</v>
      </c>
      <c r="E300" s="79" t="str">
        <f t="shared" si="12"/>
        <v>錢癸真</v>
      </c>
      <c r="G300">
        <f t="shared" si="14"/>
        <v>3</v>
      </c>
    </row>
    <row r="301" spans="1:10" x14ac:dyDescent="0.25">
      <c r="A301" s="138" t="s">
        <v>12</v>
      </c>
      <c r="B301" s="138" t="s">
        <v>219</v>
      </c>
      <c r="C301" s="138" t="str">
        <f t="shared" si="13"/>
        <v>機二義機件原理</v>
      </c>
      <c r="D301" s="138" t="s">
        <v>371</v>
      </c>
      <c r="E301" s="79" t="str">
        <f t="shared" si="12"/>
        <v>林俊賢</v>
      </c>
      <c r="G301">
        <f t="shared" si="14"/>
        <v>3</v>
      </c>
    </row>
    <row r="302" spans="1:10" x14ac:dyDescent="0.25">
      <c r="A302" s="138" t="s">
        <v>12</v>
      </c>
      <c r="B302" s="138" t="s">
        <v>298</v>
      </c>
      <c r="C302" s="138" t="str">
        <f t="shared" si="13"/>
        <v>機二義公民與社會</v>
      </c>
      <c r="D302" s="138" t="s">
        <v>373</v>
      </c>
      <c r="E302" s="79" t="str">
        <f t="shared" si="12"/>
        <v>謝王杰</v>
      </c>
      <c r="G302">
        <f t="shared" si="14"/>
        <v>3</v>
      </c>
    </row>
    <row r="303" spans="1:10" x14ac:dyDescent="0.25">
      <c r="A303" s="138" t="s">
        <v>12</v>
      </c>
      <c r="B303" s="138" t="s">
        <v>112</v>
      </c>
      <c r="C303" s="138" t="str">
        <f t="shared" si="13"/>
        <v>機二義彈性學習時間</v>
      </c>
      <c r="D303" s="138" t="s">
        <v>66</v>
      </c>
      <c r="E303" s="79" t="str">
        <f t="shared" si="12"/>
        <v/>
      </c>
      <c r="G303">
        <f t="shared" si="14"/>
        <v>0</v>
      </c>
    </row>
    <row r="304" spans="1:10" x14ac:dyDescent="0.25">
      <c r="A304" s="138" t="s">
        <v>12</v>
      </c>
      <c r="B304" s="138" t="s">
        <v>301</v>
      </c>
      <c r="C304" s="138" t="str">
        <f t="shared" si="13"/>
        <v>機二義數值控制機械實習</v>
      </c>
      <c r="D304" s="138" t="s">
        <v>143</v>
      </c>
      <c r="E304" s="79" t="str">
        <f t="shared" si="12"/>
        <v>王雍智</v>
      </c>
      <c r="G304">
        <f t="shared" si="14"/>
        <v>3</v>
      </c>
    </row>
    <row r="305" spans="1:7" x14ac:dyDescent="0.25">
      <c r="A305" s="138" t="s">
        <v>12</v>
      </c>
      <c r="B305" s="138" t="s">
        <v>305</v>
      </c>
      <c r="C305" s="138" t="str">
        <f t="shared" si="13"/>
        <v>機二義機械加工實習</v>
      </c>
      <c r="D305" s="138" t="s">
        <v>152</v>
      </c>
      <c r="E305" s="79" t="str">
        <f t="shared" si="12"/>
        <v>江資凱</v>
      </c>
      <c r="G305">
        <f t="shared" si="14"/>
        <v>3</v>
      </c>
    </row>
    <row r="306" spans="1:7" x14ac:dyDescent="0.25">
      <c r="A306" s="138" t="s">
        <v>13</v>
      </c>
      <c r="B306" s="138" t="s">
        <v>306</v>
      </c>
      <c r="C306" s="138" t="str">
        <f t="shared" si="13"/>
        <v>電二仁智慧居家監控實習</v>
      </c>
      <c r="D306" s="138" t="s">
        <v>86</v>
      </c>
      <c r="E306" s="79" t="str">
        <f t="shared" si="12"/>
        <v>陳瑞斌</v>
      </c>
      <c r="G306">
        <f t="shared" si="14"/>
        <v>3</v>
      </c>
    </row>
    <row r="307" spans="1:7" x14ac:dyDescent="0.25">
      <c r="A307" s="138" t="s">
        <v>13</v>
      </c>
      <c r="B307" s="138" t="s">
        <v>91</v>
      </c>
      <c r="C307" s="138" t="str">
        <f t="shared" si="13"/>
        <v>電二仁電子學</v>
      </c>
      <c r="D307" s="138" t="s">
        <v>92</v>
      </c>
      <c r="E307" s="79" t="str">
        <f t="shared" si="12"/>
        <v>張文鑫</v>
      </c>
      <c r="G307">
        <f t="shared" si="14"/>
        <v>3</v>
      </c>
    </row>
    <row r="308" spans="1:7" x14ac:dyDescent="0.25">
      <c r="A308" s="138" t="s">
        <v>13</v>
      </c>
      <c r="B308" s="138" t="s">
        <v>63</v>
      </c>
      <c r="C308" s="138" t="str">
        <f t="shared" si="13"/>
        <v>電二仁國學常識</v>
      </c>
      <c r="D308" s="138" t="s">
        <v>139</v>
      </c>
      <c r="E308" s="79" t="str">
        <f t="shared" si="12"/>
        <v>陳建德</v>
      </c>
      <c r="G308">
        <f t="shared" si="14"/>
        <v>3</v>
      </c>
    </row>
    <row r="309" spans="1:7" x14ac:dyDescent="0.25">
      <c r="A309" s="138" t="s">
        <v>13</v>
      </c>
      <c r="B309" s="138" t="s">
        <v>363</v>
      </c>
      <c r="C309" s="138" t="str">
        <f t="shared" si="13"/>
        <v>電二仁英語文</v>
      </c>
      <c r="D309" s="138" t="s">
        <v>96</v>
      </c>
      <c r="E309" s="79" t="str">
        <f t="shared" si="12"/>
        <v>陳怡如</v>
      </c>
      <c r="G309">
        <f t="shared" si="14"/>
        <v>3</v>
      </c>
    </row>
    <row r="310" spans="1:7" x14ac:dyDescent="0.25">
      <c r="A310" s="138" t="s">
        <v>13</v>
      </c>
      <c r="B310" s="138" t="s">
        <v>93</v>
      </c>
      <c r="C310" s="138" t="str">
        <f t="shared" si="13"/>
        <v>電二仁應用電子</v>
      </c>
      <c r="D310" s="138" t="s">
        <v>92</v>
      </c>
      <c r="E310" s="79" t="str">
        <f t="shared" si="12"/>
        <v>張文鑫</v>
      </c>
      <c r="G310">
        <f t="shared" si="14"/>
        <v>3</v>
      </c>
    </row>
    <row r="311" spans="1:7" x14ac:dyDescent="0.25">
      <c r="A311" s="138" t="s">
        <v>13</v>
      </c>
      <c r="B311" s="138" t="s">
        <v>52</v>
      </c>
      <c r="C311" s="138" t="str">
        <f t="shared" si="13"/>
        <v>電二仁體育</v>
      </c>
      <c r="D311" s="138" t="s">
        <v>111</v>
      </c>
      <c r="E311" s="79" t="str">
        <f t="shared" si="12"/>
        <v>邱垂杰</v>
      </c>
      <c r="G311">
        <f t="shared" si="14"/>
        <v>3</v>
      </c>
    </row>
    <row r="312" spans="1:7" x14ac:dyDescent="0.25">
      <c r="A312" s="138" t="s">
        <v>13</v>
      </c>
      <c r="B312" s="138" t="s">
        <v>74</v>
      </c>
      <c r="C312" s="138" t="str">
        <f t="shared" si="13"/>
        <v>電二仁化學</v>
      </c>
      <c r="D312" s="138" t="s">
        <v>98</v>
      </c>
      <c r="E312" s="79" t="str">
        <f t="shared" si="12"/>
        <v>賴俐妏</v>
      </c>
      <c r="G312">
        <f t="shared" si="14"/>
        <v>3</v>
      </c>
    </row>
    <row r="313" spans="1:7" x14ac:dyDescent="0.25">
      <c r="A313" s="138" t="s">
        <v>13</v>
      </c>
      <c r="B313" s="138" t="s">
        <v>48</v>
      </c>
      <c r="C313" s="138" t="str">
        <f t="shared" si="13"/>
        <v>電二仁數學</v>
      </c>
      <c r="D313" s="138" t="s">
        <v>372</v>
      </c>
      <c r="E313" s="79" t="str">
        <f t="shared" si="12"/>
        <v>楊慕華</v>
      </c>
      <c r="G313">
        <f t="shared" si="14"/>
        <v>3</v>
      </c>
    </row>
    <row r="314" spans="1:7" x14ac:dyDescent="0.25">
      <c r="A314" s="138" t="s">
        <v>13</v>
      </c>
      <c r="B314" s="138" t="s">
        <v>65</v>
      </c>
      <c r="C314" s="138" t="str">
        <f t="shared" si="13"/>
        <v>電二仁團體活動時間</v>
      </c>
      <c r="D314" s="138" t="s">
        <v>66</v>
      </c>
      <c r="E314" s="79" t="str">
        <f t="shared" si="12"/>
        <v/>
      </c>
      <c r="G314">
        <f t="shared" si="14"/>
        <v>0</v>
      </c>
    </row>
    <row r="315" spans="1:7" x14ac:dyDescent="0.25">
      <c r="A315" s="138" t="s">
        <v>13</v>
      </c>
      <c r="B315" s="138" t="s">
        <v>67</v>
      </c>
      <c r="C315" s="138" t="str">
        <f t="shared" si="13"/>
        <v>電二仁班級活動</v>
      </c>
      <c r="D315" s="138" t="s">
        <v>86</v>
      </c>
      <c r="E315" s="79" t="str">
        <f t="shared" si="12"/>
        <v>陳瑞斌</v>
      </c>
      <c r="G315">
        <f t="shared" si="14"/>
        <v>3</v>
      </c>
    </row>
    <row r="316" spans="1:7" x14ac:dyDescent="0.25">
      <c r="A316" s="138" t="s">
        <v>13</v>
      </c>
      <c r="B316" s="138" t="s">
        <v>364</v>
      </c>
      <c r="C316" s="138" t="str">
        <f t="shared" si="13"/>
        <v>電二仁國語文</v>
      </c>
      <c r="D316" s="138" t="s">
        <v>139</v>
      </c>
      <c r="E316" s="79" t="str">
        <f t="shared" si="12"/>
        <v>陳建德</v>
      </c>
      <c r="G316">
        <f t="shared" si="14"/>
        <v>3</v>
      </c>
    </row>
    <row r="317" spans="1:7" x14ac:dyDescent="0.25">
      <c r="A317" s="138" t="s">
        <v>13</v>
      </c>
      <c r="B317" s="138" t="s">
        <v>89</v>
      </c>
      <c r="C317" s="138" t="str">
        <f t="shared" si="13"/>
        <v>電二仁電工機械</v>
      </c>
      <c r="D317" s="138" t="s">
        <v>86</v>
      </c>
      <c r="E317" s="79" t="str">
        <f t="shared" si="12"/>
        <v>陳瑞斌</v>
      </c>
      <c r="G317">
        <f t="shared" si="14"/>
        <v>3</v>
      </c>
    </row>
    <row r="318" spans="1:7" x14ac:dyDescent="0.25">
      <c r="A318" s="138" t="s">
        <v>13</v>
      </c>
      <c r="B318" s="138" t="s">
        <v>184</v>
      </c>
      <c r="C318" s="138" t="str">
        <f t="shared" si="13"/>
        <v>電二仁機電整合實習</v>
      </c>
      <c r="D318" s="138" t="s">
        <v>86</v>
      </c>
      <c r="E318" s="79" t="str">
        <f t="shared" si="12"/>
        <v>陳瑞斌</v>
      </c>
      <c r="G318">
        <f t="shared" si="14"/>
        <v>3</v>
      </c>
    </row>
    <row r="319" spans="1:7" x14ac:dyDescent="0.25">
      <c r="A319" s="138" t="s">
        <v>13</v>
      </c>
      <c r="B319" s="138" t="s">
        <v>281</v>
      </c>
      <c r="C319" s="138" t="str">
        <f t="shared" si="13"/>
        <v>電二仁健康與護理</v>
      </c>
      <c r="D319" s="138" t="s">
        <v>365</v>
      </c>
      <c r="E319" s="79" t="str">
        <f t="shared" si="12"/>
        <v>林佩樺</v>
      </c>
      <c r="G319">
        <f t="shared" si="14"/>
        <v>3</v>
      </c>
    </row>
    <row r="320" spans="1:7" x14ac:dyDescent="0.25">
      <c r="A320" s="138" t="s">
        <v>13</v>
      </c>
      <c r="B320" s="138" t="s">
        <v>112</v>
      </c>
      <c r="C320" s="138" t="str">
        <f t="shared" si="13"/>
        <v>電二仁彈性學習時間</v>
      </c>
      <c r="D320" s="138" t="s">
        <v>66</v>
      </c>
      <c r="E320" s="79" t="str">
        <f t="shared" si="12"/>
        <v/>
      </c>
      <c r="G320">
        <f t="shared" si="14"/>
        <v>0</v>
      </c>
    </row>
    <row r="321" spans="1:7" x14ac:dyDescent="0.25">
      <c r="A321" s="138" t="s">
        <v>13</v>
      </c>
      <c r="B321" s="138" t="s">
        <v>87</v>
      </c>
      <c r="C321" s="138" t="str">
        <f t="shared" si="13"/>
        <v>電二仁電子學實習</v>
      </c>
      <c r="D321" s="138" t="s">
        <v>70</v>
      </c>
      <c r="E321" s="79" t="str">
        <f t="shared" si="12"/>
        <v>羅正斌</v>
      </c>
      <c r="G321">
        <f t="shared" si="14"/>
        <v>3</v>
      </c>
    </row>
    <row r="322" spans="1:7" x14ac:dyDescent="0.25">
      <c r="A322" s="138" t="s">
        <v>14</v>
      </c>
      <c r="B322" s="138" t="s">
        <v>364</v>
      </c>
      <c r="C322" s="138" t="str">
        <f t="shared" si="13"/>
        <v>電二義國語文</v>
      </c>
      <c r="D322" s="138" t="s">
        <v>168</v>
      </c>
      <c r="E322" s="79" t="str">
        <f t="shared" ref="E322:E385" si="15">IF(COUNTIF(C322:C3328,C322)&gt;1,D322&amp;""&amp;VLOOKUP(C322,C323:E3328,3,FALSE),D322)</f>
        <v>向元玲</v>
      </c>
      <c r="G322">
        <f t="shared" si="14"/>
        <v>3</v>
      </c>
    </row>
    <row r="323" spans="1:7" x14ac:dyDescent="0.25">
      <c r="A323" s="138" t="s">
        <v>14</v>
      </c>
      <c r="B323" s="138" t="s">
        <v>89</v>
      </c>
      <c r="C323" s="138" t="str">
        <f t="shared" ref="C323:C386" si="16">A323&amp;B323</f>
        <v>電二義電工機械</v>
      </c>
      <c r="D323" s="138" t="s">
        <v>375</v>
      </c>
      <c r="E323" s="79" t="str">
        <f t="shared" si="15"/>
        <v>廖文雄</v>
      </c>
      <c r="G323">
        <f t="shared" ref="G323:G386" si="17">LEN(E323)</f>
        <v>3</v>
      </c>
    </row>
    <row r="324" spans="1:7" x14ac:dyDescent="0.25">
      <c r="A324" s="138" t="s">
        <v>14</v>
      </c>
      <c r="B324" s="138" t="s">
        <v>306</v>
      </c>
      <c r="C324" s="138" t="str">
        <f t="shared" si="16"/>
        <v>電二義智慧居家監控實習</v>
      </c>
      <c r="D324" s="138" t="s">
        <v>86</v>
      </c>
      <c r="E324" s="79" t="str">
        <f t="shared" si="15"/>
        <v>陳瑞斌</v>
      </c>
      <c r="G324">
        <f t="shared" si="17"/>
        <v>3</v>
      </c>
    </row>
    <row r="325" spans="1:7" x14ac:dyDescent="0.25">
      <c r="A325" s="138" t="s">
        <v>14</v>
      </c>
      <c r="B325" s="138" t="s">
        <v>48</v>
      </c>
      <c r="C325" s="138" t="str">
        <f t="shared" si="16"/>
        <v>電二義數學</v>
      </c>
      <c r="D325" s="138" t="s">
        <v>372</v>
      </c>
      <c r="E325" s="79" t="str">
        <f t="shared" si="15"/>
        <v>楊慕華</v>
      </c>
      <c r="G325">
        <f t="shared" si="17"/>
        <v>3</v>
      </c>
    </row>
    <row r="326" spans="1:7" x14ac:dyDescent="0.25">
      <c r="A326" s="138" t="s">
        <v>14</v>
      </c>
      <c r="B326" s="138" t="s">
        <v>87</v>
      </c>
      <c r="C326" s="138" t="str">
        <f t="shared" si="16"/>
        <v>電二義電子學實習</v>
      </c>
      <c r="D326" s="138" t="s">
        <v>70</v>
      </c>
      <c r="E326" s="79" t="str">
        <f t="shared" si="15"/>
        <v>羅正斌</v>
      </c>
      <c r="G326">
        <f t="shared" si="17"/>
        <v>3</v>
      </c>
    </row>
    <row r="327" spans="1:7" x14ac:dyDescent="0.25">
      <c r="A327" s="138" t="s">
        <v>14</v>
      </c>
      <c r="B327" s="138" t="s">
        <v>52</v>
      </c>
      <c r="C327" s="138" t="str">
        <f t="shared" si="16"/>
        <v>電二義體育</v>
      </c>
      <c r="D327" s="138" t="s">
        <v>53</v>
      </c>
      <c r="E327" s="79" t="str">
        <f t="shared" si="15"/>
        <v>楊宗儒</v>
      </c>
      <c r="G327">
        <f t="shared" si="17"/>
        <v>3</v>
      </c>
    </row>
    <row r="328" spans="1:7" x14ac:dyDescent="0.25">
      <c r="A328" s="138" t="s">
        <v>14</v>
      </c>
      <c r="B328" s="138" t="s">
        <v>65</v>
      </c>
      <c r="C328" s="138" t="str">
        <f t="shared" si="16"/>
        <v>電二義團體活動時間</v>
      </c>
      <c r="D328" s="138" t="s">
        <v>66</v>
      </c>
      <c r="E328" s="79" t="str">
        <f t="shared" si="15"/>
        <v/>
      </c>
      <c r="G328">
        <f t="shared" si="17"/>
        <v>0</v>
      </c>
    </row>
    <row r="329" spans="1:7" x14ac:dyDescent="0.25">
      <c r="A329" s="138" t="s">
        <v>14</v>
      </c>
      <c r="B329" s="138" t="s">
        <v>67</v>
      </c>
      <c r="C329" s="138" t="str">
        <f t="shared" si="16"/>
        <v>電二義班級活動</v>
      </c>
      <c r="D329" s="138" t="s">
        <v>168</v>
      </c>
      <c r="E329" s="79" t="str">
        <f t="shared" si="15"/>
        <v>向元玲</v>
      </c>
      <c r="G329">
        <f t="shared" si="17"/>
        <v>3</v>
      </c>
    </row>
    <row r="330" spans="1:7" x14ac:dyDescent="0.25">
      <c r="A330" s="138" t="s">
        <v>14</v>
      </c>
      <c r="B330" s="138" t="s">
        <v>91</v>
      </c>
      <c r="C330" s="138" t="str">
        <f t="shared" si="16"/>
        <v>電二義電子學</v>
      </c>
      <c r="D330" s="138" t="s">
        <v>92</v>
      </c>
      <c r="E330" s="79" t="str">
        <f t="shared" si="15"/>
        <v>張文鑫</v>
      </c>
      <c r="G330">
        <f t="shared" si="17"/>
        <v>3</v>
      </c>
    </row>
    <row r="331" spans="1:7" x14ac:dyDescent="0.25">
      <c r="A331" s="138" t="s">
        <v>14</v>
      </c>
      <c r="B331" s="138" t="s">
        <v>93</v>
      </c>
      <c r="C331" s="138" t="str">
        <f t="shared" si="16"/>
        <v>電二義應用電子</v>
      </c>
      <c r="D331" s="138" t="s">
        <v>92</v>
      </c>
      <c r="E331" s="79" t="str">
        <f t="shared" si="15"/>
        <v>張文鑫</v>
      </c>
      <c r="G331">
        <f t="shared" si="17"/>
        <v>3</v>
      </c>
    </row>
    <row r="332" spans="1:7" x14ac:dyDescent="0.25">
      <c r="A332" s="138" t="s">
        <v>14</v>
      </c>
      <c r="B332" s="138" t="s">
        <v>281</v>
      </c>
      <c r="C332" s="138" t="str">
        <f t="shared" si="16"/>
        <v>電二義健康與護理</v>
      </c>
      <c r="D332" s="138" t="s">
        <v>365</v>
      </c>
      <c r="E332" s="79" t="str">
        <f t="shared" si="15"/>
        <v>林佩樺</v>
      </c>
      <c r="G332">
        <f t="shared" si="17"/>
        <v>3</v>
      </c>
    </row>
    <row r="333" spans="1:7" x14ac:dyDescent="0.25">
      <c r="A333" s="138" t="s">
        <v>14</v>
      </c>
      <c r="B333" s="138" t="s">
        <v>63</v>
      </c>
      <c r="C333" s="138" t="str">
        <f t="shared" si="16"/>
        <v>電二義國學常識</v>
      </c>
      <c r="D333" s="138" t="s">
        <v>168</v>
      </c>
      <c r="E333" s="79" t="str">
        <f t="shared" si="15"/>
        <v>向元玲</v>
      </c>
      <c r="G333">
        <f t="shared" si="17"/>
        <v>3</v>
      </c>
    </row>
    <row r="334" spans="1:7" x14ac:dyDescent="0.25">
      <c r="A334" s="138" t="s">
        <v>14</v>
      </c>
      <c r="B334" s="138" t="s">
        <v>112</v>
      </c>
      <c r="C334" s="138" t="str">
        <f t="shared" si="16"/>
        <v>電二義彈性學習時間</v>
      </c>
      <c r="D334" s="138" t="s">
        <v>66</v>
      </c>
      <c r="E334" s="79" t="str">
        <f t="shared" si="15"/>
        <v/>
      </c>
      <c r="G334">
        <f t="shared" si="17"/>
        <v>0</v>
      </c>
    </row>
    <row r="335" spans="1:7" x14ac:dyDescent="0.25">
      <c r="A335" s="138" t="s">
        <v>14</v>
      </c>
      <c r="B335" s="138" t="s">
        <v>363</v>
      </c>
      <c r="C335" s="138" t="str">
        <f t="shared" si="16"/>
        <v>電二義英語文</v>
      </c>
      <c r="D335" s="138" t="s">
        <v>96</v>
      </c>
      <c r="E335" s="79" t="str">
        <f t="shared" si="15"/>
        <v>陳怡如</v>
      </c>
      <c r="G335">
        <f t="shared" si="17"/>
        <v>3</v>
      </c>
    </row>
    <row r="336" spans="1:7" x14ac:dyDescent="0.25">
      <c r="A336" s="138" t="s">
        <v>14</v>
      </c>
      <c r="B336" s="138" t="s">
        <v>74</v>
      </c>
      <c r="C336" s="138" t="str">
        <f t="shared" si="16"/>
        <v>電二義化學</v>
      </c>
      <c r="D336" s="138" t="s">
        <v>98</v>
      </c>
      <c r="E336" s="79" t="str">
        <f t="shared" si="15"/>
        <v>賴俐妏</v>
      </c>
      <c r="G336">
        <f t="shared" si="17"/>
        <v>3</v>
      </c>
    </row>
    <row r="337" spans="1:7" x14ac:dyDescent="0.25">
      <c r="A337" s="138" t="s">
        <v>14</v>
      </c>
      <c r="B337" s="138" t="s">
        <v>184</v>
      </c>
      <c r="C337" s="138" t="str">
        <f t="shared" si="16"/>
        <v>電二義機電整合實習</v>
      </c>
      <c r="D337" s="138" t="s">
        <v>374</v>
      </c>
      <c r="E337" s="79" t="str">
        <f t="shared" si="15"/>
        <v>李益愷</v>
      </c>
      <c r="G337">
        <f t="shared" si="17"/>
        <v>3</v>
      </c>
    </row>
    <row r="338" spans="1:7" x14ac:dyDescent="0.25">
      <c r="A338" s="138" t="s">
        <v>172</v>
      </c>
      <c r="B338" s="138" t="s">
        <v>89</v>
      </c>
      <c r="C338" s="138" t="str">
        <f t="shared" si="16"/>
        <v>水電二電工機械</v>
      </c>
      <c r="D338" s="138" t="s">
        <v>56</v>
      </c>
      <c r="E338" s="79" t="str">
        <f t="shared" si="15"/>
        <v>邱光良</v>
      </c>
      <c r="G338">
        <f t="shared" si="17"/>
        <v>3</v>
      </c>
    </row>
    <row r="339" spans="1:7" x14ac:dyDescent="0.25">
      <c r="A339" s="138" t="s">
        <v>172</v>
      </c>
      <c r="B339" s="138" t="s">
        <v>378</v>
      </c>
      <c r="C339" s="138" t="str">
        <f t="shared" si="16"/>
        <v>水電二電工實習</v>
      </c>
      <c r="D339" s="138" t="s">
        <v>146</v>
      </c>
      <c r="E339" s="79" t="str">
        <f t="shared" si="15"/>
        <v>鍾世英</v>
      </c>
      <c r="G339">
        <f t="shared" si="17"/>
        <v>3</v>
      </c>
    </row>
    <row r="340" spans="1:7" x14ac:dyDescent="0.25">
      <c r="A340" s="138" t="s">
        <v>172</v>
      </c>
      <c r="B340" s="138" t="s">
        <v>87</v>
      </c>
      <c r="C340" s="138" t="str">
        <f t="shared" si="16"/>
        <v>水電二電子學實習</v>
      </c>
      <c r="D340" s="138" t="s">
        <v>70</v>
      </c>
      <c r="E340" s="79" t="str">
        <f t="shared" si="15"/>
        <v>羅正斌</v>
      </c>
      <c r="G340">
        <f t="shared" si="17"/>
        <v>3</v>
      </c>
    </row>
    <row r="341" spans="1:7" x14ac:dyDescent="0.25">
      <c r="A341" s="138" t="s">
        <v>172</v>
      </c>
      <c r="B341" s="138" t="s">
        <v>379</v>
      </c>
      <c r="C341" s="138" t="str">
        <f t="shared" si="16"/>
        <v>水電二電腦網路架設實習</v>
      </c>
      <c r="D341" s="138" t="s">
        <v>86</v>
      </c>
      <c r="E341" s="79" t="str">
        <f t="shared" si="15"/>
        <v>陳瑞斌</v>
      </c>
      <c r="G341">
        <f t="shared" si="17"/>
        <v>3</v>
      </c>
    </row>
    <row r="342" spans="1:7" x14ac:dyDescent="0.25">
      <c r="A342" s="138" t="s">
        <v>172</v>
      </c>
      <c r="B342" s="138" t="s">
        <v>65</v>
      </c>
      <c r="C342" s="138" t="str">
        <f t="shared" si="16"/>
        <v>水電二團體活動時間</v>
      </c>
      <c r="D342" s="138" t="s">
        <v>66</v>
      </c>
      <c r="E342" s="79" t="str">
        <f t="shared" si="15"/>
        <v/>
      </c>
      <c r="G342">
        <f t="shared" si="17"/>
        <v>0</v>
      </c>
    </row>
    <row r="343" spans="1:7" x14ac:dyDescent="0.25">
      <c r="A343" s="138" t="s">
        <v>172</v>
      </c>
      <c r="B343" s="138" t="s">
        <v>67</v>
      </c>
      <c r="C343" s="138" t="str">
        <f t="shared" si="16"/>
        <v>水電二班級活動</v>
      </c>
      <c r="D343" s="138" t="s">
        <v>56</v>
      </c>
      <c r="E343" s="79" t="str">
        <f t="shared" si="15"/>
        <v>邱光良</v>
      </c>
      <c r="G343">
        <f t="shared" si="17"/>
        <v>3</v>
      </c>
    </row>
    <row r="344" spans="1:7" x14ac:dyDescent="0.25">
      <c r="A344" s="138" t="s">
        <v>172</v>
      </c>
      <c r="B344" s="138" t="s">
        <v>193</v>
      </c>
      <c r="C344" s="138" t="str">
        <f t="shared" si="16"/>
        <v>水電二健康休閑管理</v>
      </c>
      <c r="D344" s="138" t="s">
        <v>68</v>
      </c>
      <c r="E344" s="79" t="str">
        <f t="shared" si="15"/>
        <v>謝佩君</v>
      </c>
      <c r="G344">
        <f t="shared" si="17"/>
        <v>3</v>
      </c>
    </row>
    <row r="345" spans="1:7" x14ac:dyDescent="0.25">
      <c r="A345" s="138" t="s">
        <v>172</v>
      </c>
      <c r="B345" s="138" t="s">
        <v>380</v>
      </c>
      <c r="C345" s="138" t="str">
        <f t="shared" si="16"/>
        <v>水電二可程式控制實習</v>
      </c>
      <c r="D345" s="138" t="s">
        <v>146</v>
      </c>
      <c r="E345" s="79" t="str">
        <f t="shared" si="15"/>
        <v>鍾世英</v>
      </c>
      <c r="G345">
        <f t="shared" si="17"/>
        <v>3</v>
      </c>
    </row>
    <row r="346" spans="1:7" x14ac:dyDescent="0.25">
      <c r="A346" s="138" t="s">
        <v>172</v>
      </c>
      <c r="B346" s="138" t="s">
        <v>381</v>
      </c>
      <c r="C346" s="138" t="str">
        <f t="shared" si="16"/>
        <v>水電二職涯體驗</v>
      </c>
      <c r="D346" s="138" t="s">
        <v>56</v>
      </c>
      <c r="E346" s="79" t="str">
        <f t="shared" si="15"/>
        <v>邱光良</v>
      </c>
      <c r="G346">
        <f t="shared" si="17"/>
        <v>3</v>
      </c>
    </row>
    <row r="347" spans="1:7" x14ac:dyDescent="0.25">
      <c r="A347" s="138" t="s">
        <v>172</v>
      </c>
      <c r="B347" s="138" t="s">
        <v>74</v>
      </c>
      <c r="C347" s="138" t="str">
        <f t="shared" si="16"/>
        <v>水電二化學</v>
      </c>
      <c r="D347" s="138" t="s">
        <v>56</v>
      </c>
      <c r="E347" s="79" t="str">
        <f t="shared" si="15"/>
        <v>邱光良</v>
      </c>
      <c r="G347">
        <f t="shared" si="17"/>
        <v>3</v>
      </c>
    </row>
    <row r="348" spans="1:7" x14ac:dyDescent="0.25">
      <c r="A348" s="138" t="s">
        <v>172</v>
      </c>
      <c r="B348" s="138" t="s">
        <v>382</v>
      </c>
      <c r="C348" s="138" t="str">
        <f t="shared" si="16"/>
        <v>水電二基礎電子電路實習</v>
      </c>
      <c r="D348" s="138" t="s">
        <v>146</v>
      </c>
      <c r="E348" s="79" t="str">
        <f t="shared" si="15"/>
        <v>鍾世英</v>
      </c>
      <c r="G348">
        <f t="shared" si="17"/>
        <v>3</v>
      </c>
    </row>
    <row r="349" spans="1:7" x14ac:dyDescent="0.25">
      <c r="A349" s="138" t="s">
        <v>172</v>
      </c>
      <c r="B349" s="138" t="s">
        <v>112</v>
      </c>
      <c r="C349" s="138" t="str">
        <f t="shared" si="16"/>
        <v>水電二彈性學習時間</v>
      </c>
      <c r="D349" s="138" t="s">
        <v>66</v>
      </c>
      <c r="E349" s="79" t="str">
        <f t="shared" si="15"/>
        <v/>
      </c>
      <c r="G349">
        <f t="shared" si="17"/>
        <v>0</v>
      </c>
    </row>
    <row r="350" spans="1:7" x14ac:dyDescent="0.25">
      <c r="A350" s="138" t="s">
        <v>172</v>
      </c>
      <c r="B350" s="138" t="s">
        <v>165</v>
      </c>
      <c r="C350" s="138" t="str">
        <f t="shared" si="16"/>
        <v>水電二室內配線實習</v>
      </c>
      <c r="D350" s="138" t="s">
        <v>56</v>
      </c>
      <c r="E350" s="79" t="str">
        <f t="shared" si="15"/>
        <v>邱光良</v>
      </c>
      <c r="G350">
        <f t="shared" si="17"/>
        <v>3</v>
      </c>
    </row>
    <row r="351" spans="1:7" x14ac:dyDescent="0.25">
      <c r="A351" s="138" t="s">
        <v>172</v>
      </c>
      <c r="B351" s="138" t="s">
        <v>383</v>
      </c>
      <c r="C351" s="138" t="str">
        <f t="shared" si="16"/>
        <v>水電二基礎自來水配管實習</v>
      </c>
      <c r="D351" s="138" t="s">
        <v>56</v>
      </c>
      <c r="E351" s="79" t="str">
        <f t="shared" si="15"/>
        <v>邱光良</v>
      </c>
      <c r="G351">
        <f t="shared" si="17"/>
        <v>3</v>
      </c>
    </row>
    <row r="352" spans="1:7" x14ac:dyDescent="0.25">
      <c r="A352" s="138" t="s">
        <v>173</v>
      </c>
      <c r="B352" s="138" t="s">
        <v>52</v>
      </c>
      <c r="C352" s="138" t="str">
        <f t="shared" si="16"/>
        <v>綜二仁體育</v>
      </c>
      <c r="D352" s="138" t="s">
        <v>154</v>
      </c>
      <c r="E352" s="79" t="str">
        <f t="shared" si="15"/>
        <v>陳信瑋</v>
      </c>
      <c r="G352">
        <f t="shared" si="17"/>
        <v>3</v>
      </c>
    </row>
    <row r="353" spans="1:7" x14ac:dyDescent="0.25">
      <c r="A353" s="138" t="s">
        <v>173</v>
      </c>
      <c r="B353" s="138" t="s">
        <v>311</v>
      </c>
      <c r="C353" s="138" t="str">
        <f t="shared" si="16"/>
        <v>綜二仁農園管理維護實作</v>
      </c>
      <c r="D353" s="138" t="s">
        <v>368</v>
      </c>
      <c r="E353" s="79" t="str">
        <f t="shared" si="15"/>
        <v>徐大正</v>
      </c>
      <c r="G353">
        <f t="shared" si="17"/>
        <v>3</v>
      </c>
    </row>
    <row r="354" spans="1:7" x14ac:dyDescent="0.25">
      <c r="A354" s="138" t="s">
        <v>173</v>
      </c>
      <c r="B354" s="138" t="s">
        <v>307</v>
      </c>
      <c r="C354" s="138" t="str">
        <f t="shared" si="16"/>
        <v>綜二仁衛生與安全概論</v>
      </c>
      <c r="D354" s="138" t="s">
        <v>161</v>
      </c>
      <c r="E354" s="79" t="str">
        <f t="shared" si="15"/>
        <v>吳政寰</v>
      </c>
      <c r="G354">
        <f t="shared" si="17"/>
        <v>3</v>
      </c>
    </row>
    <row r="355" spans="1:7" x14ac:dyDescent="0.25">
      <c r="A355" s="138" t="s">
        <v>173</v>
      </c>
      <c r="B355" s="138" t="s">
        <v>48</v>
      </c>
      <c r="C355" s="138" t="str">
        <f t="shared" si="16"/>
        <v>綜二仁數學</v>
      </c>
      <c r="D355" s="138" t="s">
        <v>141</v>
      </c>
      <c r="E355" s="79" t="str">
        <f t="shared" si="15"/>
        <v>黃毓琳</v>
      </c>
      <c r="G355">
        <f t="shared" si="17"/>
        <v>3</v>
      </c>
    </row>
    <row r="356" spans="1:7" x14ac:dyDescent="0.25">
      <c r="A356" s="138" t="s">
        <v>173</v>
      </c>
      <c r="B356" s="138" t="s">
        <v>298</v>
      </c>
      <c r="C356" s="138" t="str">
        <f t="shared" si="16"/>
        <v>綜二仁公民與社會</v>
      </c>
      <c r="D356" s="138" t="s">
        <v>373</v>
      </c>
      <c r="E356" s="79" t="str">
        <f t="shared" si="15"/>
        <v>謝王杰</v>
      </c>
      <c r="G356">
        <f t="shared" si="17"/>
        <v>3</v>
      </c>
    </row>
    <row r="357" spans="1:7" x14ac:dyDescent="0.25">
      <c r="A357" s="138" t="s">
        <v>173</v>
      </c>
      <c r="B357" s="138" t="s">
        <v>49</v>
      </c>
      <c r="C357" s="138" t="str">
        <f t="shared" si="16"/>
        <v>綜二仁資訊科技</v>
      </c>
      <c r="D357" s="138" t="s">
        <v>50</v>
      </c>
      <c r="E357" s="79" t="str">
        <f t="shared" si="15"/>
        <v>林勳耀</v>
      </c>
      <c r="G357">
        <f t="shared" si="17"/>
        <v>3</v>
      </c>
    </row>
    <row r="358" spans="1:7" x14ac:dyDescent="0.25">
      <c r="A358" s="138" t="s">
        <v>173</v>
      </c>
      <c r="B358" s="138" t="s">
        <v>65</v>
      </c>
      <c r="C358" s="138" t="str">
        <f t="shared" si="16"/>
        <v>綜二仁團體活動時間</v>
      </c>
      <c r="D358" s="138" t="s">
        <v>66</v>
      </c>
      <c r="E358" s="79" t="str">
        <f t="shared" si="15"/>
        <v/>
      </c>
      <c r="G358">
        <f t="shared" si="17"/>
        <v>0</v>
      </c>
    </row>
    <row r="359" spans="1:7" x14ac:dyDescent="0.25">
      <c r="A359" s="138" t="s">
        <v>173</v>
      </c>
      <c r="B359" s="138" t="s">
        <v>67</v>
      </c>
      <c r="C359" s="138" t="str">
        <f t="shared" si="16"/>
        <v>綜二仁班級活動</v>
      </c>
      <c r="D359" s="138" t="s">
        <v>154</v>
      </c>
      <c r="E359" s="79" t="str">
        <f t="shared" si="15"/>
        <v>陳信瑋</v>
      </c>
      <c r="G359">
        <f t="shared" si="17"/>
        <v>3</v>
      </c>
    </row>
    <row r="360" spans="1:7" x14ac:dyDescent="0.25">
      <c r="A360" s="138" t="s">
        <v>173</v>
      </c>
      <c r="B360" s="138" t="s">
        <v>309</v>
      </c>
      <c r="C360" s="138" t="str">
        <f t="shared" si="16"/>
        <v>綜二仁商品整理實務</v>
      </c>
      <c r="D360" s="138" t="s">
        <v>154</v>
      </c>
      <c r="E360" s="79" t="str">
        <f t="shared" si="15"/>
        <v>陳信瑋</v>
      </c>
      <c r="G360">
        <f t="shared" si="17"/>
        <v>3</v>
      </c>
    </row>
    <row r="361" spans="1:7" x14ac:dyDescent="0.25">
      <c r="A361" s="138" t="s">
        <v>173</v>
      </c>
      <c r="B361" s="138" t="s">
        <v>221</v>
      </c>
      <c r="C361" s="138" t="str">
        <f t="shared" si="16"/>
        <v>綜二仁職場清潔實作</v>
      </c>
      <c r="D361" s="138" t="s">
        <v>154</v>
      </c>
      <c r="E361" s="79" t="str">
        <f t="shared" si="15"/>
        <v>陳信瑋</v>
      </c>
      <c r="G361">
        <f t="shared" si="17"/>
        <v>3</v>
      </c>
    </row>
    <row r="362" spans="1:7" x14ac:dyDescent="0.25">
      <c r="A362" s="138" t="s">
        <v>173</v>
      </c>
      <c r="B362" s="138" t="s">
        <v>112</v>
      </c>
      <c r="C362" s="138" t="str">
        <f t="shared" si="16"/>
        <v>綜二仁彈性學習時間</v>
      </c>
      <c r="D362" s="138" t="s">
        <v>161</v>
      </c>
      <c r="E362" s="79" t="str">
        <f t="shared" si="15"/>
        <v>吳政寰</v>
      </c>
      <c r="G362">
        <f t="shared" si="17"/>
        <v>3</v>
      </c>
    </row>
    <row r="363" spans="1:7" x14ac:dyDescent="0.25">
      <c r="A363" s="138" t="s">
        <v>173</v>
      </c>
      <c r="B363" s="138" t="s">
        <v>308</v>
      </c>
      <c r="C363" s="138" t="str">
        <f t="shared" si="16"/>
        <v>綜二仁農作物加工實作</v>
      </c>
      <c r="D363" s="138" t="s">
        <v>174</v>
      </c>
      <c r="E363" s="79" t="str">
        <f t="shared" si="15"/>
        <v>張淑芬</v>
      </c>
      <c r="F363"/>
      <c r="G363">
        <f t="shared" si="17"/>
        <v>3</v>
      </c>
    </row>
    <row r="364" spans="1:7" x14ac:dyDescent="0.25">
      <c r="A364" s="138" t="s">
        <v>173</v>
      </c>
      <c r="B364" s="138" t="s">
        <v>310</v>
      </c>
      <c r="C364" s="138" t="str">
        <f t="shared" si="16"/>
        <v>綜二仁基礎速食實作</v>
      </c>
      <c r="D364" s="138" t="s">
        <v>154</v>
      </c>
      <c r="E364" s="79" t="str">
        <f t="shared" si="15"/>
        <v>陳信瑋</v>
      </c>
      <c r="G364">
        <f t="shared" si="17"/>
        <v>3</v>
      </c>
    </row>
    <row r="365" spans="1:7" x14ac:dyDescent="0.25">
      <c r="A365" s="138" t="s">
        <v>173</v>
      </c>
      <c r="B365" s="138" t="s">
        <v>384</v>
      </c>
      <c r="C365" s="138" t="str">
        <f t="shared" si="16"/>
        <v>綜二仁事務機器與電腦應用概論</v>
      </c>
      <c r="D365" s="138" t="s">
        <v>161</v>
      </c>
      <c r="E365" s="79" t="str">
        <f t="shared" si="15"/>
        <v>吳政寰</v>
      </c>
      <c r="G365">
        <f t="shared" si="17"/>
        <v>3</v>
      </c>
    </row>
    <row r="366" spans="1:7" x14ac:dyDescent="0.25">
      <c r="A366" s="138" t="s">
        <v>173</v>
      </c>
      <c r="B366" s="138" t="s">
        <v>215</v>
      </c>
      <c r="C366" s="138" t="str">
        <f t="shared" si="16"/>
        <v>綜二仁職業教育</v>
      </c>
      <c r="D366" s="138" t="s">
        <v>376</v>
      </c>
      <c r="E366" s="79" t="str">
        <f t="shared" si="15"/>
        <v>周麗</v>
      </c>
      <c r="G366">
        <f t="shared" si="17"/>
        <v>2</v>
      </c>
    </row>
    <row r="367" spans="1:7" x14ac:dyDescent="0.25">
      <c r="A367" s="138" t="s">
        <v>173</v>
      </c>
      <c r="B367" s="138" t="s">
        <v>364</v>
      </c>
      <c r="C367" s="138" t="str">
        <f t="shared" si="16"/>
        <v>綜二仁國語文</v>
      </c>
      <c r="D367" s="138" t="s">
        <v>154</v>
      </c>
      <c r="E367" s="79" t="str">
        <f t="shared" si="15"/>
        <v>陳信瑋</v>
      </c>
      <c r="G367">
        <f t="shared" si="17"/>
        <v>3</v>
      </c>
    </row>
    <row r="368" spans="1:7" x14ac:dyDescent="0.25">
      <c r="A368" s="138" t="s">
        <v>173</v>
      </c>
      <c r="B368" s="138" t="s">
        <v>363</v>
      </c>
      <c r="C368" s="138" t="str">
        <f t="shared" si="16"/>
        <v>綜二仁英語文</v>
      </c>
      <c r="D368" s="138" t="s">
        <v>161</v>
      </c>
      <c r="E368" s="79" t="str">
        <f t="shared" si="15"/>
        <v>吳政寰</v>
      </c>
      <c r="G368">
        <f t="shared" si="17"/>
        <v>3</v>
      </c>
    </row>
    <row r="369" spans="1:7" x14ac:dyDescent="0.25">
      <c r="A369" s="138" t="s">
        <v>15</v>
      </c>
      <c r="B369" s="138" t="s">
        <v>107</v>
      </c>
      <c r="C369" s="138" t="str">
        <f t="shared" si="16"/>
        <v>食三仁進階食品加工實習</v>
      </c>
      <c r="D369" s="138" t="s">
        <v>99</v>
      </c>
      <c r="E369" s="79" t="str">
        <f t="shared" si="15"/>
        <v>謝妮鴛張惠棻</v>
      </c>
      <c r="G369">
        <f t="shared" si="17"/>
        <v>6</v>
      </c>
    </row>
    <row r="370" spans="1:7" x14ac:dyDescent="0.25">
      <c r="A370" s="138" t="s">
        <v>15</v>
      </c>
      <c r="B370" s="138" t="s">
        <v>107</v>
      </c>
      <c r="C370" s="138" t="str">
        <f t="shared" si="16"/>
        <v>食三仁進階食品加工實習</v>
      </c>
      <c r="D370" s="138" t="s">
        <v>167</v>
      </c>
      <c r="E370" s="79" t="str">
        <f t="shared" si="15"/>
        <v>張惠棻</v>
      </c>
      <c r="G370">
        <f t="shared" si="17"/>
        <v>3</v>
      </c>
    </row>
    <row r="371" spans="1:7" x14ac:dyDescent="0.25">
      <c r="A371" s="138" t="s">
        <v>15</v>
      </c>
      <c r="B371" s="138" t="s">
        <v>364</v>
      </c>
      <c r="C371" s="138" t="str">
        <f t="shared" si="16"/>
        <v>食三仁國語文</v>
      </c>
      <c r="D371" s="138" t="s">
        <v>168</v>
      </c>
      <c r="E371" s="79" t="str">
        <f t="shared" si="15"/>
        <v>向元玲</v>
      </c>
      <c r="G371">
        <f t="shared" si="17"/>
        <v>3</v>
      </c>
    </row>
    <row r="372" spans="1:7" x14ac:dyDescent="0.25">
      <c r="A372" s="138" t="s">
        <v>15</v>
      </c>
      <c r="B372" s="138" t="s">
        <v>52</v>
      </c>
      <c r="C372" s="138" t="str">
        <f t="shared" si="16"/>
        <v>食三仁體育</v>
      </c>
      <c r="D372" s="138" t="s">
        <v>84</v>
      </c>
      <c r="E372" s="79" t="str">
        <f t="shared" si="15"/>
        <v>陳志逸</v>
      </c>
      <c r="G372">
        <f t="shared" si="17"/>
        <v>3</v>
      </c>
    </row>
    <row r="373" spans="1:7" x14ac:dyDescent="0.25">
      <c r="A373" s="138" t="s">
        <v>15</v>
      </c>
      <c r="B373" s="138" t="s">
        <v>106</v>
      </c>
      <c r="C373" s="138" t="str">
        <f t="shared" si="16"/>
        <v>食三仁農畜產品加工</v>
      </c>
      <c r="D373" s="138" t="s">
        <v>167</v>
      </c>
      <c r="E373" s="79" t="str">
        <f t="shared" si="15"/>
        <v>張惠棻</v>
      </c>
      <c r="G373">
        <f t="shared" si="17"/>
        <v>3</v>
      </c>
    </row>
    <row r="374" spans="1:7" x14ac:dyDescent="0.25">
      <c r="A374" s="138" t="s">
        <v>15</v>
      </c>
      <c r="B374" s="138" t="s">
        <v>363</v>
      </c>
      <c r="C374" s="138" t="str">
        <f t="shared" si="16"/>
        <v>食三仁英語文</v>
      </c>
      <c r="D374" s="138" t="s">
        <v>110</v>
      </c>
      <c r="E374" s="79" t="str">
        <f t="shared" si="15"/>
        <v>吳美鶯</v>
      </c>
      <c r="G374">
        <f t="shared" si="17"/>
        <v>3</v>
      </c>
    </row>
    <row r="375" spans="1:7" x14ac:dyDescent="0.25">
      <c r="A375" s="138" t="s">
        <v>15</v>
      </c>
      <c r="B375" s="138" t="s">
        <v>298</v>
      </c>
      <c r="C375" s="138" t="str">
        <f t="shared" si="16"/>
        <v>食三仁公民與社會</v>
      </c>
      <c r="D375" s="138" t="s">
        <v>60</v>
      </c>
      <c r="E375" s="79" t="str">
        <f t="shared" si="15"/>
        <v>張哲維</v>
      </c>
      <c r="G375">
        <f t="shared" si="17"/>
        <v>3</v>
      </c>
    </row>
    <row r="376" spans="1:7" x14ac:dyDescent="0.25">
      <c r="A376" s="138" t="s">
        <v>15</v>
      </c>
      <c r="B376" s="138" t="s">
        <v>65</v>
      </c>
      <c r="C376" s="138" t="str">
        <f t="shared" si="16"/>
        <v>食三仁團體活動時間</v>
      </c>
      <c r="D376" s="138" t="s">
        <v>66</v>
      </c>
      <c r="E376" s="79" t="str">
        <f t="shared" si="15"/>
        <v/>
      </c>
      <c r="G376">
        <f t="shared" si="17"/>
        <v>0</v>
      </c>
    </row>
    <row r="377" spans="1:7" x14ac:dyDescent="0.25">
      <c r="A377" s="138" t="s">
        <v>15</v>
      </c>
      <c r="B377" s="138" t="s">
        <v>67</v>
      </c>
      <c r="C377" s="138" t="str">
        <f t="shared" si="16"/>
        <v>食三仁班級活動</v>
      </c>
      <c r="D377" s="138" t="s">
        <v>167</v>
      </c>
      <c r="E377" s="79" t="str">
        <f t="shared" si="15"/>
        <v>張惠棻</v>
      </c>
      <c r="G377">
        <f t="shared" si="17"/>
        <v>3</v>
      </c>
    </row>
    <row r="378" spans="1:7" x14ac:dyDescent="0.25">
      <c r="A378" s="138" t="s">
        <v>15</v>
      </c>
      <c r="B378" s="138" t="s">
        <v>97</v>
      </c>
      <c r="C378" s="138" t="str">
        <f t="shared" si="16"/>
        <v>食三仁食品化學與分析</v>
      </c>
      <c r="D378" s="138" t="s">
        <v>51</v>
      </c>
      <c r="E378" s="79" t="str">
        <f t="shared" si="15"/>
        <v>溫俊卿</v>
      </c>
      <c r="G378">
        <f t="shared" si="17"/>
        <v>3</v>
      </c>
    </row>
    <row r="379" spans="1:7" x14ac:dyDescent="0.25">
      <c r="A379" s="138" t="s">
        <v>15</v>
      </c>
      <c r="B379" s="138" t="s">
        <v>312</v>
      </c>
      <c r="C379" s="138" t="str">
        <f t="shared" si="16"/>
        <v>食三仁專業數學</v>
      </c>
      <c r="D379" s="138" t="s">
        <v>175</v>
      </c>
      <c r="E379" s="79" t="str">
        <f t="shared" si="15"/>
        <v>黃瓊慧</v>
      </c>
      <c r="G379">
        <f t="shared" si="17"/>
        <v>3</v>
      </c>
    </row>
    <row r="380" spans="1:7" x14ac:dyDescent="0.25">
      <c r="A380" s="138" t="s">
        <v>15</v>
      </c>
      <c r="B380" s="138" t="s">
        <v>103</v>
      </c>
      <c r="C380" s="138" t="str">
        <f t="shared" si="16"/>
        <v>食三仁健康生活</v>
      </c>
      <c r="D380" s="138" t="s">
        <v>365</v>
      </c>
      <c r="E380" s="79" t="str">
        <f t="shared" si="15"/>
        <v>林佩樺</v>
      </c>
      <c r="G380">
        <f t="shared" si="17"/>
        <v>3</v>
      </c>
    </row>
    <row r="381" spans="1:7" x14ac:dyDescent="0.25">
      <c r="A381" s="138" t="s">
        <v>15</v>
      </c>
      <c r="B381" s="138" t="s">
        <v>104</v>
      </c>
      <c r="C381" s="138" t="str">
        <f t="shared" si="16"/>
        <v>食三仁專案研究</v>
      </c>
      <c r="D381" s="138" t="s">
        <v>167</v>
      </c>
      <c r="E381" s="79" t="str">
        <f t="shared" si="15"/>
        <v>張惠棻溫俊卿</v>
      </c>
      <c r="G381">
        <f t="shared" si="17"/>
        <v>6</v>
      </c>
    </row>
    <row r="382" spans="1:7" x14ac:dyDescent="0.25">
      <c r="A382" s="138" t="s">
        <v>15</v>
      </c>
      <c r="B382" s="138" t="s">
        <v>104</v>
      </c>
      <c r="C382" s="138" t="str">
        <f t="shared" si="16"/>
        <v>食三仁專案研究</v>
      </c>
      <c r="D382" s="138" t="s">
        <v>51</v>
      </c>
      <c r="E382" s="79" t="str">
        <f t="shared" si="15"/>
        <v>溫俊卿</v>
      </c>
      <c r="G382">
        <f t="shared" si="17"/>
        <v>3</v>
      </c>
    </row>
    <row r="383" spans="1:7" x14ac:dyDescent="0.25">
      <c r="A383" s="138" t="s">
        <v>15</v>
      </c>
      <c r="B383" s="138" t="s">
        <v>176</v>
      </c>
      <c r="C383" s="138" t="str">
        <f t="shared" si="16"/>
        <v>食三仁跨域文創設計實習</v>
      </c>
      <c r="D383" s="138" t="s">
        <v>99</v>
      </c>
      <c r="E383" s="79" t="str">
        <f t="shared" si="15"/>
        <v>謝妮鴛</v>
      </c>
      <c r="G383">
        <f t="shared" si="17"/>
        <v>3</v>
      </c>
    </row>
    <row r="384" spans="1:7" x14ac:dyDescent="0.25">
      <c r="A384" s="138" t="s">
        <v>15</v>
      </c>
      <c r="B384" s="138" t="s">
        <v>178</v>
      </c>
      <c r="C384" s="138" t="str">
        <f t="shared" si="16"/>
        <v>食三仁食品製造實習</v>
      </c>
      <c r="D384" s="138" t="s">
        <v>167</v>
      </c>
      <c r="E384" s="79" t="str">
        <f t="shared" si="15"/>
        <v>張惠棻黎采玟</v>
      </c>
      <c r="G384">
        <f t="shared" si="17"/>
        <v>6</v>
      </c>
    </row>
    <row r="385" spans="1:7" x14ac:dyDescent="0.25">
      <c r="A385" s="138" t="s">
        <v>15</v>
      </c>
      <c r="B385" s="138" t="s">
        <v>177</v>
      </c>
      <c r="C385" s="138" t="str">
        <f t="shared" si="16"/>
        <v>食三仁食品保存與營養</v>
      </c>
      <c r="D385" s="138" t="s">
        <v>105</v>
      </c>
      <c r="E385" s="79" t="str">
        <f t="shared" si="15"/>
        <v>郭慧嫻</v>
      </c>
      <c r="G385">
        <f t="shared" si="17"/>
        <v>3</v>
      </c>
    </row>
    <row r="386" spans="1:7" x14ac:dyDescent="0.25">
      <c r="A386" s="138" t="s">
        <v>15</v>
      </c>
      <c r="B386" s="138" t="s">
        <v>178</v>
      </c>
      <c r="C386" s="138" t="str">
        <f t="shared" si="16"/>
        <v>食三仁食品製造實習</v>
      </c>
      <c r="D386" s="138" t="s">
        <v>222</v>
      </c>
      <c r="E386" s="79" t="str">
        <f t="shared" ref="E386:E449" si="18">IF(COUNTIF(C386:C3392,C386)&gt;1,D386&amp;""&amp;VLOOKUP(C386,C387:E3392,3,FALSE),D386)</f>
        <v>黎采玟</v>
      </c>
      <c r="G386">
        <f t="shared" si="17"/>
        <v>3</v>
      </c>
    </row>
    <row r="387" spans="1:7" x14ac:dyDescent="0.25">
      <c r="A387" s="138" t="s">
        <v>15</v>
      </c>
      <c r="B387" s="138" t="s">
        <v>63</v>
      </c>
      <c r="C387" s="138" t="str">
        <f t="shared" ref="C387:C450" si="19">A387&amp;B387</f>
        <v>食三仁國學常識</v>
      </c>
      <c r="D387" s="138" t="s">
        <v>168</v>
      </c>
      <c r="E387" s="79" t="str">
        <f t="shared" si="18"/>
        <v>向元玲</v>
      </c>
      <c r="G387">
        <f t="shared" ref="G387:G450" si="20">LEN(E387)</f>
        <v>3</v>
      </c>
    </row>
    <row r="388" spans="1:7" x14ac:dyDescent="0.25">
      <c r="A388" s="138" t="s">
        <v>15</v>
      </c>
      <c r="B388" s="138" t="s">
        <v>100</v>
      </c>
      <c r="C388" s="138" t="str">
        <f t="shared" si="19"/>
        <v>食三仁食品加工技術</v>
      </c>
      <c r="D388" s="138" t="s">
        <v>99</v>
      </c>
      <c r="E388" s="79" t="str">
        <f t="shared" si="18"/>
        <v>謝妮鴛</v>
      </c>
      <c r="G388">
        <f t="shared" si="20"/>
        <v>3</v>
      </c>
    </row>
    <row r="389" spans="1:7" x14ac:dyDescent="0.25">
      <c r="A389" s="138" t="s">
        <v>15</v>
      </c>
      <c r="B389" s="138" t="s">
        <v>102</v>
      </c>
      <c r="C389" s="138" t="str">
        <f t="shared" si="19"/>
        <v>食三仁食品衛生安全</v>
      </c>
      <c r="D389" s="138" t="s">
        <v>98</v>
      </c>
      <c r="E389" s="79" t="str">
        <f t="shared" si="18"/>
        <v>賴俐妏</v>
      </c>
      <c r="G389">
        <f t="shared" si="20"/>
        <v>3</v>
      </c>
    </row>
    <row r="390" spans="1:7" x14ac:dyDescent="0.25">
      <c r="A390" s="138" t="s">
        <v>15</v>
      </c>
      <c r="B390" s="138" t="s">
        <v>313</v>
      </c>
      <c r="C390" s="138" t="str">
        <f t="shared" si="19"/>
        <v>食三仁食品化學與分析實習</v>
      </c>
      <c r="D390" s="138" t="s">
        <v>167</v>
      </c>
      <c r="E390" s="79" t="str">
        <f t="shared" si="18"/>
        <v>張惠棻溫俊卿</v>
      </c>
      <c r="G390">
        <f t="shared" si="20"/>
        <v>6</v>
      </c>
    </row>
    <row r="391" spans="1:7" x14ac:dyDescent="0.25">
      <c r="A391" s="138" t="s">
        <v>15</v>
      </c>
      <c r="B391" s="138" t="s">
        <v>313</v>
      </c>
      <c r="C391" s="138" t="str">
        <f t="shared" si="19"/>
        <v>食三仁食品化學與分析實習</v>
      </c>
      <c r="D391" s="138" t="s">
        <v>51</v>
      </c>
      <c r="E391" s="79" t="str">
        <f t="shared" si="18"/>
        <v>溫俊卿</v>
      </c>
      <c r="G391">
        <f t="shared" si="20"/>
        <v>3</v>
      </c>
    </row>
    <row r="392" spans="1:7" x14ac:dyDescent="0.25">
      <c r="A392" s="138" t="s">
        <v>15</v>
      </c>
      <c r="B392" s="138" t="s">
        <v>27</v>
      </c>
      <c r="C392" s="138" t="str">
        <f t="shared" si="19"/>
        <v>食三仁生物</v>
      </c>
      <c r="D392" s="138" t="s">
        <v>101</v>
      </c>
      <c r="E392" s="79" t="str">
        <f t="shared" si="18"/>
        <v>謝岱燕</v>
      </c>
      <c r="G392">
        <f t="shared" si="20"/>
        <v>3</v>
      </c>
    </row>
    <row r="393" spans="1:7" x14ac:dyDescent="0.25">
      <c r="A393" s="138" t="s">
        <v>15</v>
      </c>
      <c r="B393" s="138" t="s">
        <v>95</v>
      </c>
      <c r="C393" s="138" t="str">
        <f t="shared" si="19"/>
        <v>食三仁英文閱讀</v>
      </c>
      <c r="D393" s="138" t="s">
        <v>110</v>
      </c>
      <c r="E393" s="79" t="str">
        <f t="shared" si="18"/>
        <v>吳美鶯</v>
      </c>
      <c r="G393">
        <f t="shared" si="20"/>
        <v>3</v>
      </c>
    </row>
    <row r="394" spans="1:7" x14ac:dyDescent="0.25">
      <c r="A394" s="138" t="s">
        <v>16</v>
      </c>
      <c r="B394" s="138" t="s">
        <v>103</v>
      </c>
      <c r="C394" s="138" t="str">
        <f t="shared" si="19"/>
        <v>食三義健康生活</v>
      </c>
      <c r="D394" s="138" t="s">
        <v>365</v>
      </c>
      <c r="E394" s="79" t="str">
        <f t="shared" si="18"/>
        <v>林佩樺</v>
      </c>
      <c r="G394">
        <f t="shared" si="20"/>
        <v>3</v>
      </c>
    </row>
    <row r="395" spans="1:7" x14ac:dyDescent="0.25">
      <c r="A395" s="138" t="s">
        <v>16</v>
      </c>
      <c r="B395" s="138" t="s">
        <v>312</v>
      </c>
      <c r="C395" s="138" t="str">
        <f t="shared" si="19"/>
        <v>食三義專業數學</v>
      </c>
      <c r="D395" s="138" t="s">
        <v>175</v>
      </c>
      <c r="E395" s="79" t="str">
        <f t="shared" si="18"/>
        <v>黃瓊慧</v>
      </c>
      <c r="G395">
        <f t="shared" si="20"/>
        <v>3</v>
      </c>
    </row>
    <row r="396" spans="1:7" x14ac:dyDescent="0.25">
      <c r="A396" s="138" t="s">
        <v>16</v>
      </c>
      <c r="B396" s="138" t="s">
        <v>97</v>
      </c>
      <c r="C396" s="138" t="str">
        <f t="shared" si="19"/>
        <v>食三義食品化學與分析</v>
      </c>
      <c r="D396" s="138" t="s">
        <v>98</v>
      </c>
      <c r="E396" s="79" t="str">
        <f t="shared" si="18"/>
        <v>賴俐妏</v>
      </c>
      <c r="G396">
        <f t="shared" si="20"/>
        <v>3</v>
      </c>
    </row>
    <row r="397" spans="1:7" x14ac:dyDescent="0.25">
      <c r="A397" s="138" t="s">
        <v>16</v>
      </c>
      <c r="B397" s="138" t="s">
        <v>313</v>
      </c>
      <c r="C397" s="138" t="str">
        <f t="shared" si="19"/>
        <v>食三義食品化學與分析實習</v>
      </c>
      <c r="D397" s="138" t="s">
        <v>105</v>
      </c>
      <c r="E397" s="79" t="str">
        <f t="shared" si="18"/>
        <v>郭慧嫻賴俐妏</v>
      </c>
      <c r="G397">
        <f t="shared" si="20"/>
        <v>6</v>
      </c>
    </row>
    <row r="398" spans="1:7" x14ac:dyDescent="0.25">
      <c r="A398" s="138" t="s">
        <v>16</v>
      </c>
      <c r="B398" s="138" t="s">
        <v>313</v>
      </c>
      <c r="C398" s="138" t="str">
        <f t="shared" si="19"/>
        <v>食三義食品化學與分析實習</v>
      </c>
      <c r="D398" s="138" t="s">
        <v>98</v>
      </c>
      <c r="E398" s="79" t="str">
        <f t="shared" si="18"/>
        <v>賴俐妏</v>
      </c>
      <c r="G398">
        <f t="shared" si="20"/>
        <v>3</v>
      </c>
    </row>
    <row r="399" spans="1:7" x14ac:dyDescent="0.25">
      <c r="A399" s="138" t="s">
        <v>16</v>
      </c>
      <c r="B399" s="138" t="s">
        <v>107</v>
      </c>
      <c r="C399" s="138" t="str">
        <f t="shared" si="19"/>
        <v>食三義進階食品加工實習</v>
      </c>
      <c r="D399" s="138" t="s">
        <v>167</v>
      </c>
      <c r="E399" s="79" t="str">
        <f t="shared" si="18"/>
        <v>張惠棻謝岱燕</v>
      </c>
      <c r="G399">
        <f t="shared" si="20"/>
        <v>6</v>
      </c>
    </row>
    <row r="400" spans="1:7" x14ac:dyDescent="0.25">
      <c r="A400" s="138" t="s">
        <v>16</v>
      </c>
      <c r="B400" s="138" t="s">
        <v>107</v>
      </c>
      <c r="C400" s="138" t="str">
        <f t="shared" si="19"/>
        <v>食三義進階食品加工實習</v>
      </c>
      <c r="D400" s="138" t="s">
        <v>101</v>
      </c>
      <c r="E400" s="79" t="str">
        <f t="shared" si="18"/>
        <v>謝岱燕</v>
      </c>
      <c r="G400">
        <f t="shared" si="20"/>
        <v>3</v>
      </c>
    </row>
    <row r="401" spans="1:7" x14ac:dyDescent="0.25">
      <c r="A401" s="138" t="s">
        <v>16</v>
      </c>
      <c r="B401" s="138" t="s">
        <v>65</v>
      </c>
      <c r="C401" s="138" t="str">
        <f t="shared" si="19"/>
        <v>食三義團體活動時間</v>
      </c>
      <c r="D401" s="138" t="s">
        <v>66</v>
      </c>
      <c r="E401" s="79" t="str">
        <f t="shared" si="18"/>
        <v/>
      </c>
      <c r="G401">
        <f t="shared" si="20"/>
        <v>0</v>
      </c>
    </row>
    <row r="402" spans="1:7" x14ac:dyDescent="0.25">
      <c r="A402" s="138" t="s">
        <v>16</v>
      </c>
      <c r="B402" s="138" t="s">
        <v>67</v>
      </c>
      <c r="C402" s="138" t="str">
        <f t="shared" si="19"/>
        <v>食三義班級活動</v>
      </c>
      <c r="D402" s="138" t="s">
        <v>110</v>
      </c>
      <c r="E402" s="79" t="str">
        <f t="shared" si="18"/>
        <v>吳美鶯</v>
      </c>
      <c r="G402">
        <f t="shared" si="20"/>
        <v>3</v>
      </c>
    </row>
    <row r="403" spans="1:7" x14ac:dyDescent="0.25">
      <c r="A403" s="138" t="s">
        <v>16</v>
      </c>
      <c r="B403" s="138" t="s">
        <v>298</v>
      </c>
      <c r="C403" s="138" t="str">
        <f t="shared" si="19"/>
        <v>食三義公民與社會</v>
      </c>
      <c r="D403" s="138" t="s">
        <v>60</v>
      </c>
      <c r="E403" s="79" t="str">
        <f t="shared" si="18"/>
        <v>張哲維</v>
      </c>
      <c r="G403">
        <f t="shared" si="20"/>
        <v>3</v>
      </c>
    </row>
    <row r="404" spans="1:7" x14ac:dyDescent="0.25">
      <c r="A404" s="138" t="s">
        <v>16</v>
      </c>
      <c r="B404" s="138" t="s">
        <v>363</v>
      </c>
      <c r="C404" s="138" t="str">
        <f t="shared" si="19"/>
        <v>食三義英語文</v>
      </c>
      <c r="D404" s="138" t="s">
        <v>110</v>
      </c>
      <c r="E404" s="79" t="str">
        <f t="shared" si="18"/>
        <v>吳美鶯</v>
      </c>
      <c r="G404">
        <f t="shared" si="20"/>
        <v>3</v>
      </c>
    </row>
    <row r="405" spans="1:7" x14ac:dyDescent="0.25">
      <c r="A405" s="138" t="s">
        <v>16</v>
      </c>
      <c r="B405" s="138" t="s">
        <v>104</v>
      </c>
      <c r="C405" s="138" t="str">
        <f t="shared" si="19"/>
        <v>食三義專案研究</v>
      </c>
      <c r="D405" s="138" t="s">
        <v>99</v>
      </c>
      <c r="E405" s="79" t="str">
        <f t="shared" si="18"/>
        <v>謝妮鴛陳雅芸</v>
      </c>
      <c r="G405">
        <f t="shared" si="20"/>
        <v>6</v>
      </c>
    </row>
    <row r="406" spans="1:7" x14ac:dyDescent="0.25">
      <c r="A406" s="138" t="s">
        <v>16</v>
      </c>
      <c r="B406" s="138" t="s">
        <v>104</v>
      </c>
      <c r="C406" s="138" t="str">
        <f t="shared" si="19"/>
        <v>食三義專案研究</v>
      </c>
      <c r="D406" s="138" t="s">
        <v>94</v>
      </c>
      <c r="E406" s="79" t="str">
        <f t="shared" si="18"/>
        <v>陳雅芸</v>
      </c>
      <c r="G406">
        <f t="shared" si="20"/>
        <v>3</v>
      </c>
    </row>
    <row r="407" spans="1:7" x14ac:dyDescent="0.25">
      <c r="A407" s="138" t="s">
        <v>16</v>
      </c>
      <c r="B407" s="138" t="s">
        <v>106</v>
      </c>
      <c r="C407" s="138" t="str">
        <f t="shared" si="19"/>
        <v>食三義農畜產品加工</v>
      </c>
      <c r="D407" s="138" t="s">
        <v>167</v>
      </c>
      <c r="E407" s="79" t="str">
        <f t="shared" si="18"/>
        <v>張惠棻</v>
      </c>
      <c r="F407"/>
      <c r="G407">
        <f t="shared" si="20"/>
        <v>3</v>
      </c>
    </row>
    <row r="408" spans="1:7" x14ac:dyDescent="0.25">
      <c r="A408" s="138" t="s">
        <v>16</v>
      </c>
      <c r="B408" s="138" t="s">
        <v>52</v>
      </c>
      <c r="C408" s="138" t="str">
        <f t="shared" si="19"/>
        <v>食三義體育</v>
      </c>
      <c r="D408" s="138" t="s">
        <v>84</v>
      </c>
      <c r="E408" s="79" t="str">
        <f t="shared" si="18"/>
        <v>陳志逸</v>
      </c>
      <c r="G408">
        <f t="shared" si="20"/>
        <v>3</v>
      </c>
    </row>
    <row r="409" spans="1:7" x14ac:dyDescent="0.25">
      <c r="A409" s="138" t="s">
        <v>16</v>
      </c>
      <c r="B409" s="138" t="s">
        <v>364</v>
      </c>
      <c r="C409" s="138" t="str">
        <f t="shared" si="19"/>
        <v>食三義國語文</v>
      </c>
      <c r="D409" s="138" t="s">
        <v>139</v>
      </c>
      <c r="E409" s="79" t="str">
        <f t="shared" si="18"/>
        <v>陳建德</v>
      </c>
      <c r="G409">
        <f t="shared" si="20"/>
        <v>3</v>
      </c>
    </row>
    <row r="410" spans="1:7" x14ac:dyDescent="0.25">
      <c r="A410" s="138" t="s">
        <v>16</v>
      </c>
      <c r="B410" s="138" t="s">
        <v>176</v>
      </c>
      <c r="C410" s="138" t="str">
        <f t="shared" si="19"/>
        <v>食三義跨域文創設計實習</v>
      </c>
      <c r="D410" s="138" t="s">
        <v>99</v>
      </c>
      <c r="E410" s="79" t="str">
        <f t="shared" si="18"/>
        <v>謝妮鴛</v>
      </c>
      <c r="G410">
        <f t="shared" si="20"/>
        <v>3</v>
      </c>
    </row>
    <row r="411" spans="1:7" x14ac:dyDescent="0.25">
      <c r="A411" s="138" t="s">
        <v>16</v>
      </c>
      <c r="B411" s="138" t="s">
        <v>178</v>
      </c>
      <c r="C411" s="138" t="str">
        <f t="shared" si="19"/>
        <v>食三義食品製造實習</v>
      </c>
      <c r="D411" s="138" t="s">
        <v>167</v>
      </c>
      <c r="E411" s="79" t="str">
        <f t="shared" si="18"/>
        <v>張惠棻黎采玟</v>
      </c>
      <c r="G411">
        <f t="shared" si="20"/>
        <v>6</v>
      </c>
    </row>
    <row r="412" spans="1:7" x14ac:dyDescent="0.25">
      <c r="A412" s="138" t="s">
        <v>16</v>
      </c>
      <c r="B412" s="138" t="s">
        <v>177</v>
      </c>
      <c r="C412" s="138" t="str">
        <f t="shared" si="19"/>
        <v>食三義食品保存與營養</v>
      </c>
      <c r="D412" s="138" t="s">
        <v>105</v>
      </c>
      <c r="E412" s="79" t="str">
        <f t="shared" si="18"/>
        <v>郭慧嫻</v>
      </c>
      <c r="G412">
        <f t="shared" si="20"/>
        <v>3</v>
      </c>
    </row>
    <row r="413" spans="1:7" x14ac:dyDescent="0.25">
      <c r="A413" s="138" t="s">
        <v>16</v>
      </c>
      <c r="B413" s="138" t="s">
        <v>178</v>
      </c>
      <c r="C413" s="138" t="str">
        <f t="shared" si="19"/>
        <v>食三義食品製造實習</v>
      </c>
      <c r="D413" s="138" t="s">
        <v>222</v>
      </c>
      <c r="E413" s="79" t="str">
        <f t="shared" si="18"/>
        <v>黎采玟</v>
      </c>
      <c r="G413">
        <f t="shared" si="20"/>
        <v>3</v>
      </c>
    </row>
    <row r="414" spans="1:7" x14ac:dyDescent="0.25">
      <c r="A414" s="138" t="s">
        <v>16</v>
      </c>
      <c r="B414" s="138" t="s">
        <v>63</v>
      </c>
      <c r="C414" s="138" t="str">
        <f t="shared" si="19"/>
        <v>食三義國學常識</v>
      </c>
      <c r="D414" s="138" t="s">
        <v>139</v>
      </c>
      <c r="E414" s="79" t="str">
        <f t="shared" si="18"/>
        <v>陳建德</v>
      </c>
      <c r="G414">
        <f t="shared" si="20"/>
        <v>3</v>
      </c>
    </row>
    <row r="415" spans="1:7" x14ac:dyDescent="0.25">
      <c r="A415" s="138" t="s">
        <v>16</v>
      </c>
      <c r="B415" s="138" t="s">
        <v>100</v>
      </c>
      <c r="C415" s="138" t="str">
        <f t="shared" si="19"/>
        <v>食三義食品加工技術</v>
      </c>
      <c r="D415" s="138" t="s">
        <v>99</v>
      </c>
      <c r="E415" s="79" t="str">
        <f t="shared" si="18"/>
        <v>謝妮鴛</v>
      </c>
      <c r="G415">
        <f t="shared" si="20"/>
        <v>3</v>
      </c>
    </row>
    <row r="416" spans="1:7" x14ac:dyDescent="0.25">
      <c r="A416" s="138" t="s">
        <v>16</v>
      </c>
      <c r="B416" s="138" t="s">
        <v>102</v>
      </c>
      <c r="C416" s="138" t="str">
        <f t="shared" si="19"/>
        <v>食三義食品衛生安全</v>
      </c>
      <c r="D416" s="138" t="s">
        <v>98</v>
      </c>
      <c r="E416" s="79" t="str">
        <f t="shared" si="18"/>
        <v>賴俐妏</v>
      </c>
      <c r="G416">
        <f t="shared" si="20"/>
        <v>3</v>
      </c>
    </row>
    <row r="417" spans="1:7" x14ac:dyDescent="0.25">
      <c r="A417" s="138" t="s">
        <v>16</v>
      </c>
      <c r="B417" s="138" t="s">
        <v>95</v>
      </c>
      <c r="C417" s="138" t="str">
        <f t="shared" si="19"/>
        <v>食三義英文閱讀</v>
      </c>
      <c r="D417" s="138" t="s">
        <v>110</v>
      </c>
      <c r="E417" s="79" t="str">
        <f t="shared" si="18"/>
        <v>吳美鶯</v>
      </c>
      <c r="G417">
        <f t="shared" si="20"/>
        <v>3</v>
      </c>
    </row>
    <row r="418" spans="1:7" x14ac:dyDescent="0.25">
      <c r="A418" s="138" t="s">
        <v>16</v>
      </c>
      <c r="B418" s="138" t="s">
        <v>27</v>
      </c>
      <c r="C418" s="138" t="str">
        <f t="shared" si="19"/>
        <v>食三義生物</v>
      </c>
      <c r="D418" s="138" t="s">
        <v>101</v>
      </c>
      <c r="E418" s="79" t="str">
        <f t="shared" si="18"/>
        <v>謝岱燕</v>
      </c>
      <c r="G418">
        <f t="shared" si="20"/>
        <v>3</v>
      </c>
    </row>
    <row r="419" spans="1:7" x14ac:dyDescent="0.25">
      <c r="A419" s="138" t="s">
        <v>17</v>
      </c>
      <c r="B419" s="138" t="s">
        <v>312</v>
      </c>
      <c r="C419" s="138" t="str">
        <f t="shared" si="19"/>
        <v>園三仁專業數學</v>
      </c>
      <c r="D419" s="138" t="s">
        <v>175</v>
      </c>
      <c r="E419" s="79" t="str">
        <f t="shared" si="18"/>
        <v>黃瓊慧</v>
      </c>
      <c r="G419">
        <f t="shared" si="20"/>
        <v>3</v>
      </c>
    </row>
    <row r="420" spans="1:7" x14ac:dyDescent="0.25">
      <c r="A420" s="138" t="s">
        <v>17</v>
      </c>
      <c r="B420" s="138" t="s">
        <v>385</v>
      </c>
      <c r="C420" s="138" t="str">
        <f t="shared" si="19"/>
        <v>園三仁設施園藝實習</v>
      </c>
      <c r="D420" s="138" t="s">
        <v>108</v>
      </c>
      <c r="E420" s="79" t="str">
        <f t="shared" si="18"/>
        <v>陳得康</v>
      </c>
      <c r="G420">
        <f t="shared" si="20"/>
        <v>3</v>
      </c>
    </row>
    <row r="421" spans="1:7" x14ac:dyDescent="0.25">
      <c r="A421" s="138" t="s">
        <v>17</v>
      </c>
      <c r="B421" s="138" t="s">
        <v>224</v>
      </c>
      <c r="C421" s="138" t="str">
        <f t="shared" si="19"/>
        <v>園三仁農業生產</v>
      </c>
      <c r="D421" s="138" t="s">
        <v>62</v>
      </c>
      <c r="E421" s="79" t="str">
        <f t="shared" si="18"/>
        <v>林慈玉</v>
      </c>
      <c r="G421">
        <f t="shared" si="20"/>
        <v>3</v>
      </c>
    </row>
    <row r="422" spans="1:7" x14ac:dyDescent="0.25">
      <c r="A422" s="138" t="s">
        <v>17</v>
      </c>
      <c r="B422" s="138" t="s">
        <v>363</v>
      </c>
      <c r="C422" s="138" t="str">
        <f t="shared" si="19"/>
        <v>園三仁英語文</v>
      </c>
      <c r="D422" s="138" t="s">
        <v>110</v>
      </c>
      <c r="E422" s="79" t="str">
        <f t="shared" si="18"/>
        <v>吳美鶯</v>
      </c>
      <c r="G422">
        <f t="shared" si="20"/>
        <v>3</v>
      </c>
    </row>
    <row r="423" spans="1:7" x14ac:dyDescent="0.25">
      <c r="A423" s="138" t="s">
        <v>17</v>
      </c>
      <c r="B423" s="138" t="s">
        <v>287</v>
      </c>
      <c r="C423" s="138" t="str">
        <f t="shared" si="19"/>
        <v>園三仁藝術生活</v>
      </c>
      <c r="D423" s="138" t="s">
        <v>320</v>
      </c>
      <c r="E423" s="79" t="str">
        <f t="shared" si="18"/>
        <v>錢癸真</v>
      </c>
      <c r="G423">
        <f t="shared" si="20"/>
        <v>3</v>
      </c>
    </row>
    <row r="424" spans="1:7" x14ac:dyDescent="0.25">
      <c r="A424" s="138" t="s">
        <v>17</v>
      </c>
      <c r="B424" s="138" t="s">
        <v>52</v>
      </c>
      <c r="C424" s="138" t="str">
        <f t="shared" si="19"/>
        <v>園三仁體育</v>
      </c>
      <c r="D424" s="138" t="s">
        <v>111</v>
      </c>
      <c r="E424" s="79" t="str">
        <f t="shared" si="18"/>
        <v>邱垂杰</v>
      </c>
      <c r="G424">
        <f t="shared" si="20"/>
        <v>3</v>
      </c>
    </row>
    <row r="425" spans="1:7" x14ac:dyDescent="0.25">
      <c r="A425" s="138" t="s">
        <v>17</v>
      </c>
      <c r="B425" s="138" t="s">
        <v>298</v>
      </c>
      <c r="C425" s="138" t="str">
        <f t="shared" si="19"/>
        <v>園三仁公民與社會</v>
      </c>
      <c r="D425" s="138" t="s">
        <v>60</v>
      </c>
      <c r="E425" s="79" t="str">
        <f t="shared" si="18"/>
        <v>張哲維</v>
      </c>
      <c r="G425">
        <f t="shared" si="20"/>
        <v>3</v>
      </c>
    </row>
    <row r="426" spans="1:7" x14ac:dyDescent="0.25">
      <c r="A426" s="138" t="s">
        <v>17</v>
      </c>
      <c r="B426" s="138" t="s">
        <v>229</v>
      </c>
      <c r="C426" s="138" t="str">
        <f t="shared" si="19"/>
        <v>園三仁植物生理</v>
      </c>
      <c r="D426" s="138" t="s">
        <v>61</v>
      </c>
      <c r="E426" s="79" t="str">
        <f t="shared" si="18"/>
        <v>黃怡萍</v>
      </c>
      <c r="G426">
        <f t="shared" si="20"/>
        <v>3</v>
      </c>
    </row>
    <row r="427" spans="1:7" x14ac:dyDescent="0.25">
      <c r="A427" s="138" t="s">
        <v>17</v>
      </c>
      <c r="B427" s="138" t="s">
        <v>230</v>
      </c>
      <c r="C427" s="138" t="str">
        <f t="shared" si="19"/>
        <v>園三仁園藝經營管理與行銷實習</v>
      </c>
      <c r="D427" s="138" t="s">
        <v>108</v>
      </c>
      <c r="E427" s="79" t="str">
        <f t="shared" si="18"/>
        <v>陳得康</v>
      </c>
      <c r="G427">
        <f t="shared" si="20"/>
        <v>3</v>
      </c>
    </row>
    <row r="428" spans="1:7" x14ac:dyDescent="0.25">
      <c r="A428" s="138" t="s">
        <v>17</v>
      </c>
      <c r="B428" s="138" t="s">
        <v>65</v>
      </c>
      <c r="C428" s="138" t="str">
        <f t="shared" si="19"/>
        <v>園三仁團體活動時間</v>
      </c>
      <c r="D428" s="138" t="s">
        <v>66</v>
      </c>
      <c r="E428" s="79" t="str">
        <f t="shared" si="18"/>
        <v/>
      </c>
      <c r="G428">
        <f t="shared" si="20"/>
        <v>0</v>
      </c>
    </row>
    <row r="429" spans="1:7" x14ac:dyDescent="0.25">
      <c r="A429" s="138" t="s">
        <v>17</v>
      </c>
      <c r="B429" s="138" t="s">
        <v>67</v>
      </c>
      <c r="C429" s="138" t="str">
        <f t="shared" si="19"/>
        <v>園三仁班級活動</v>
      </c>
      <c r="D429" s="138" t="s">
        <v>61</v>
      </c>
      <c r="E429" s="79" t="str">
        <f t="shared" si="18"/>
        <v>黃怡萍</v>
      </c>
      <c r="G429">
        <f t="shared" si="20"/>
        <v>3</v>
      </c>
    </row>
    <row r="430" spans="1:7" x14ac:dyDescent="0.25">
      <c r="A430" s="138" t="s">
        <v>17</v>
      </c>
      <c r="B430" s="138" t="s">
        <v>228</v>
      </c>
      <c r="C430" s="138" t="str">
        <f t="shared" si="19"/>
        <v>園三仁組織培養實習</v>
      </c>
      <c r="D430" s="138" t="s">
        <v>108</v>
      </c>
      <c r="E430" s="79" t="str">
        <f t="shared" si="18"/>
        <v>陳得康</v>
      </c>
      <c r="G430">
        <f t="shared" si="20"/>
        <v>3</v>
      </c>
    </row>
    <row r="431" spans="1:7" x14ac:dyDescent="0.25">
      <c r="A431" s="138" t="s">
        <v>17</v>
      </c>
      <c r="B431" s="138" t="s">
        <v>234</v>
      </c>
      <c r="C431" s="138" t="str">
        <f t="shared" si="19"/>
        <v>園三仁農業安全衛生</v>
      </c>
      <c r="D431" s="138" t="s">
        <v>62</v>
      </c>
      <c r="E431" s="79" t="str">
        <f t="shared" si="18"/>
        <v>林慈玉</v>
      </c>
      <c r="G431">
        <f t="shared" si="20"/>
        <v>3</v>
      </c>
    </row>
    <row r="432" spans="1:7" x14ac:dyDescent="0.25">
      <c r="A432" s="138" t="s">
        <v>17</v>
      </c>
      <c r="B432" s="138" t="s">
        <v>233</v>
      </c>
      <c r="C432" s="138" t="str">
        <f t="shared" si="19"/>
        <v>園三仁生物技術概論</v>
      </c>
      <c r="D432" s="138" t="s">
        <v>61</v>
      </c>
      <c r="E432" s="79" t="str">
        <f t="shared" si="18"/>
        <v>黃怡萍</v>
      </c>
      <c r="G432">
        <f t="shared" si="20"/>
        <v>3</v>
      </c>
    </row>
    <row r="433" spans="1:7" x14ac:dyDescent="0.25">
      <c r="A433" s="138" t="s">
        <v>17</v>
      </c>
      <c r="B433" s="138" t="s">
        <v>364</v>
      </c>
      <c r="C433" s="138" t="str">
        <f t="shared" si="19"/>
        <v>園三仁國語文</v>
      </c>
      <c r="D433" s="138" t="s">
        <v>58</v>
      </c>
      <c r="E433" s="79" t="str">
        <f t="shared" si="18"/>
        <v>傅苡嫙</v>
      </c>
      <c r="G433">
        <f t="shared" si="20"/>
        <v>3</v>
      </c>
    </row>
    <row r="434" spans="1:7" x14ac:dyDescent="0.25">
      <c r="A434" s="138" t="s">
        <v>17</v>
      </c>
      <c r="B434" s="138" t="s">
        <v>95</v>
      </c>
      <c r="C434" s="138" t="str">
        <f t="shared" si="19"/>
        <v>園三仁英文閱讀</v>
      </c>
      <c r="D434" s="138" t="s">
        <v>110</v>
      </c>
      <c r="E434" s="79" t="str">
        <f t="shared" si="18"/>
        <v>吳美鶯</v>
      </c>
      <c r="G434">
        <f t="shared" si="20"/>
        <v>3</v>
      </c>
    </row>
    <row r="435" spans="1:7" x14ac:dyDescent="0.25">
      <c r="A435" s="138" t="s">
        <v>17</v>
      </c>
      <c r="B435" s="138" t="s">
        <v>176</v>
      </c>
      <c r="C435" s="138" t="str">
        <f t="shared" si="19"/>
        <v>園三仁跨域文創設計實習</v>
      </c>
      <c r="D435" s="138" t="s">
        <v>108</v>
      </c>
      <c r="E435" s="79" t="str">
        <f t="shared" si="18"/>
        <v>陳得康</v>
      </c>
      <c r="G435">
        <f t="shared" si="20"/>
        <v>3</v>
      </c>
    </row>
    <row r="436" spans="1:7" x14ac:dyDescent="0.25">
      <c r="A436" s="138" t="s">
        <v>17</v>
      </c>
      <c r="B436" s="138" t="s">
        <v>235</v>
      </c>
      <c r="C436" s="138" t="str">
        <f t="shared" si="19"/>
        <v>園三仁景觀園藝設計實習</v>
      </c>
      <c r="D436" s="138" t="s">
        <v>79</v>
      </c>
      <c r="E436" s="79" t="str">
        <f t="shared" si="18"/>
        <v>鄭雅凌</v>
      </c>
      <c r="G436">
        <f t="shared" si="20"/>
        <v>3</v>
      </c>
    </row>
    <row r="437" spans="1:7" x14ac:dyDescent="0.25">
      <c r="A437" s="138" t="s">
        <v>17</v>
      </c>
      <c r="B437" s="138" t="s">
        <v>227</v>
      </c>
      <c r="C437" s="138" t="str">
        <f t="shared" si="19"/>
        <v>園三仁球根花卉栽培實習</v>
      </c>
      <c r="D437" s="138" t="s">
        <v>368</v>
      </c>
      <c r="E437" s="79" t="str">
        <f t="shared" si="18"/>
        <v>徐大正</v>
      </c>
      <c r="G437">
        <f t="shared" si="20"/>
        <v>3</v>
      </c>
    </row>
    <row r="438" spans="1:7" x14ac:dyDescent="0.25">
      <c r="A438" s="138" t="s">
        <v>17</v>
      </c>
      <c r="B438" s="138" t="s">
        <v>63</v>
      </c>
      <c r="C438" s="138" t="str">
        <f t="shared" si="19"/>
        <v>園三仁國學常識</v>
      </c>
      <c r="D438" s="138" t="s">
        <v>58</v>
      </c>
      <c r="E438" s="79" t="str">
        <f t="shared" si="18"/>
        <v>傅苡嫙</v>
      </c>
      <c r="G438">
        <f t="shared" si="20"/>
        <v>3</v>
      </c>
    </row>
    <row r="439" spans="1:7" x14ac:dyDescent="0.25">
      <c r="A439" s="138" t="s">
        <v>17</v>
      </c>
      <c r="B439" s="138" t="s">
        <v>231</v>
      </c>
      <c r="C439" s="138" t="str">
        <f t="shared" si="19"/>
        <v>園三仁蝴蝶蘭栽培實習</v>
      </c>
      <c r="D439" s="138" t="s">
        <v>108</v>
      </c>
      <c r="E439" s="79" t="str">
        <f t="shared" si="18"/>
        <v>陳得康</v>
      </c>
      <c r="G439">
        <f t="shared" si="20"/>
        <v>3</v>
      </c>
    </row>
    <row r="440" spans="1:7" x14ac:dyDescent="0.25">
      <c r="A440" s="138" t="s">
        <v>17</v>
      </c>
      <c r="B440" s="138" t="s">
        <v>232</v>
      </c>
      <c r="C440" s="138" t="str">
        <f t="shared" si="19"/>
        <v>園三仁草莓種苗繁殖與栽培實習</v>
      </c>
      <c r="D440" s="138" t="s">
        <v>62</v>
      </c>
      <c r="E440" s="79" t="str">
        <f t="shared" si="18"/>
        <v>林慈玉</v>
      </c>
      <c r="G440">
        <f t="shared" si="20"/>
        <v>3</v>
      </c>
    </row>
    <row r="441" spans="1:7" x14ac:dyDescent="0.25">
      <c r="A441" s="138" t="s">
        <v>17</v>
      </c>
      <c r="B441" s="138" t="s">
        <v>319</v>
      </c>
      <c r="C441" s="138" t="str">
        <f t="shared" si="19"/>
        <v>園三仁園產品處理與利用實習</v>
      </c>
      <c r="D441" s="138" t="s">
        <v>79</v>
      </c>
      <c r="E441" s="79" t="str">
        <f t="shared" si="18"/>
        <v>鄭雅凌</v>
      </c>
      <c r="G441">
        <f t="shared" si="20"/>
        <v>3</v>
      </c>
    </row>
    <row r="442" spans="1:7" x14ac:dyDescent="0.25">
      <c r="A442" s="138" t="s">
        <v>17</v>
      </c>
      <c r="B442" s="138" t="s">
        <v>74</v>
      </c>
      <c r="C442" s="138" t="str">
        <f t="shared" si="19"/>
        <v>園三仁化學</v>
      </c>
      <c r="D442" s="138" t="s">
        <v>368</v>
      </c>
      <c r="E442" s="79" t="str">
        <f t="shared" si="18"/>
        <v>徐大正</v>
      </c>
      <c r="G442">
        <f t="shared" si="20"/>
        <v>3</v>
      </c>
    </row>
    <row r="443" spans="1:7" x14ac:dyDescent="0.25">
      <c r="A443" s="138" t="s">
        <v>17</v>
      </c>
      <c r="B443" s="138" t="s">
        <v>103</v>
      </c>
      <c r="C443" s="138" t="str">
        <f t="shared" si="19"/>
        <v>園三仁健康生活</v>
      </c>
      <c r="D443" s="138" t="s">
        <v>365</v>
      </c>
      <c r="E443" s="79" t="str">
        <f t="shared" si="18"/>
        <v>林佩樺</v>
      </c>
      <c r="G443">
        <f t="shared" si="20"/>
        <v>3</v>
      </c>
    </row>
    <row r="444" spans="1:7" x14ac:dyDescent="0.25">
      <c r="A444" s="138" t="s">
        <v>18</v>
      </c>
      <c r="B444" s="138" t="s">
        <v>114</v>
      </c>
      <c r="C444" s="138" t="str">
        <f t="shared" si="19"/>
        <v>室三仁室內製圖實習</v>
      </c>
      <c r="D444" s="138" t="s">
        <v>115</v>
      </c>
      <c r="E444" s="79" t="str">
        <f t="shared" si="18"/>
        <v>徐維鴻</v>
      </c>
      <c r="G444">
        <f t="shared" si="20"/>
        <v>3</v>
      </c>
    </row>
    <row r="445" spans="1:7" x14ac:dyDescent="0.25">
      <c r="A445" s="138" t="s">
        <v>18</v>
      </c>
      <c r="B445" s="138" t="s">
        <v>116</v>
      </c>
      <c r="C445" s="138" t="str">
        <f t="shared" si="19"/>
        <v>室三仁室內裝修實習</v>
      </c>
      <c r="D445" s="138" t="s">
        <v>117</v>
      </c>
      <c r="E445" s="79" t="str">
        <f t="shared" si="18"/>
        <v>林哲弘</v>
      </c>
      <c r="G445">
        <f t="shared" si="20"/>
        <v>3</v>
      </c>
    </row>
    <row r="446" spans="1:7" x14ac:dyDescent="0.25">
      <c r="A446" s="138" t="s">
        <v>18</v>
      </c>
      <c r="B446" s="138" t="s">
        <v>298</v>
      </c>
      <c r="C446" s="138" t="str">
        <f t="shared" si="19"/>
        <v>室三仁公民與社會</v>
      </c>
      <c r="D446" s="138" t="s">
        <v>60</v>
      </c>
      <c r="E446" s="79" t="str">
        <f t="shared" si="18"/>
        <v>張哲維</v>
      </c>
      <c r="G446">
        <f t="shared" si="20"/>
        <v>3</v>
      </c>
    </row>
    <row r="447" spans="1:7" x14ac:dyDescent="0.25">
      <c r="A447" s="138" t="s">
        <v>18</v>
      </c>
      <c r="B447" s="138" t="s">
        <v>363</v>
      </c>
      <c r="C447" s="138" t="str">
        <f t="shared" si="19"/>
        <v>室三仁英語文</v>
      </c>
      <c r="D447" s="138" t="s">
        <v>90</v>
      </c>
      <c r="E447" s="79" t="str">
        <f t="shared" si="18"/>
        <v>邱昀儀</v>
      </c>
      <c r="G447">
        <f t="shared" si="20"/>
        <v>3</v>
      </c>
    </row>
    <row r="448" spans="1:7" x14ac:dyDescent="0.25">
      <c r="A448" s="138" t="s">
        <v>18</v>
      </c>
      <c r="B448" s="138" t="s">
        <v>287</v>
      </c>
      <c r="C448" s="138" t="str">
        <f t="shared" si="19"/>
        <v>室三仁藝術生活</v>
      </c>
      <c r="D448" s="138" t="s">
        <v>320</v>
      </c>
      <c r="E448" s="79" t="str">
        <f t="shared" si="18"/>
        <v>錢癸真</v>
      </c>
      <c r="G448">
        <f t="shared" si="20"/>
        <v>3</v>
      </c>
    </row>
    <row r="449" spans="1:7" x14ac:dyDescent="0.25">
      <c r="A449" s="138" t="s">
        <v>18</v>
      </c>
      <c r="B449" s="138" t="s">
        <v>407</v>
      </c>
      <c r="C449" s="138" t="str">
        <f t="shared" si="19"/>
        <v>室三仁材料認識與應用/色彩與設計</v>
      </c>
      <c r="D449" s="138" t="s">
        <v>119</v>
      </c>
      <c r="E449" s="79" t="str">
        <f t="shared" si="18"/>
        <v>郭仲肯蔡美玲</v>
      </c>
      <c r="F449" s="79" t="s">
        <v>408</v>
      </c>
      <c r="G449">
        <f t="shared" si="20"/>
        <v>6</v>
      </c>
    </row>
    <row r="450" spans="1:7" x14ac:dyDescent="0.25">
      <c r="A450" s="138" t="s">
        <v>18</v>
      </c>
      <c r="B450" s="138" t="s">
        <v>407</v>
      </c>
      <c r="C450" s="138" t="str">
        <f t="shared" si="19"/>
        <v>室三仁材料認識與應用/色彩與設計</v>
      </c>
      <c r="D450" s="138" t="s">
        <v>369</v>
      </c>
      <c r="E450" s="79" t="str">
        <f t="shared" ref="E450:E513" si="21">IF(COUNTIF(C450:C3456,C450)&gt;1,D450&amp;""&amp;VLOOKUP(C450,C451:E3456,3,FALSE),D450)</f>
        <v>蔡美玲</v>
      </c>
      <c r="F450" s="79" t="s">
        <v>408</v>
      </c>
      <c r="G450">
        <f t="shared" si="20"/>
        <v>3</v>
      </c>
    </row>
    <row r="451" spans="1:7" x14ac:dyDescent="0.25">
      <c r="A451" s="138" t="s">
        <v>18</v>
      </c>
      <c r="B451" s="138" t="s">
        <v>52</v>
      </c>
      <c r="C451" s="138" t="str">
        <f t="shared" ref="C451:C514" si="22">A451&amp;B451</f>
        <v>室三仁體育</v>
      </c>
      <c r="D451" s="138" t="s">
        <v>53</v>
      </c>
      <c r="E451" s="79" t="str">
        <f t="shared" si="21"/>
        <v>楊宗儒</v>
      </c>
      <c r="G451">
        <f t="shared" ref="G451:G514" si="23">LEN(E451)</f>
        <v>3</v>
      </c>
    </row>
    <row r="452" spans="1:7" x14ac:dyDescent="0.25">
      <c r="A452" s="138" t="s">
        <v>18</v>
      </c>
      <c r="B452" s="138" t="s">
        <v>364</v>
      </c>
      <c r="C452" s="138" t="str">
        <f t="shared" si="22"/>
        <v>室三仁國語文</v>
      </c>
      <c r="D452" s="138" t="s">
        <v>168</v>
      </c>
      <c r="E452" s="79" t="str">
        <f t="shared" si="21"/>
        <v>向元玲</v>
      </c>
      <c r="G452">
        <f t="shared" si="23"/>
        <v>3</v>
      </c>
    </row>
    <row r="453" spans="1:7" x14ac:dyDescent="0.25">
      <c r="A453" s="138" t="s">
        <v>18</v>
      </c>
      <c r="B453" s="138" t="s">
        <v>65</v>
      </c>
      <c r="C453" s="138" t="str">
        <f t="shared" si="22"/>
        <v>室三仁團體活動時間</v>
      </c>
      <c r="D453" s="138" t="s">
        <v>66</v>
      </c>
      <c r="E453" s="79" t="str">
        <f t="shared" si="21"/>
        <v/>
      </c>
      <c r="G453">
        <f t="shared" si="23"/>
        <v>0</v>
      </c>
    </row>
    <row r="454" spans="1:7" x14ac:dyDescent="0.25">
      <c r="A454" s="138" t="s">
        <v>18</v>
      </c>
      <c r="B454" s="138" t="s">
        <v>67</v>
      </c>
      <c r="C454" s="138" t="str">
        <f t="shared" si="22"/>
        <v>室三仁班級活動</v>
      </c>
      <c r="D454" s="138" t="s">
        <v>60</v>
      </c>
      <c r="E454" s="79" t="str">
        <f t="shared" si="21"/>
        <v>張哲維</v>
      </c>
      <c r="G454">
        <f t="shared" si="23"/>
        <v>3</v>
      </c>
    </row>
    <row r="455" spans="1:7" x14ac:dyDescent="0.25">
      <c r="A455" s="138" t="s">
        <v>18</v>
      </c>
      <c r="B455" s="138" t="s">
        <v>103</v>
      </c>
      <c r="C455" s="138" t="str">
        <f t="shared" si="22"/>
        <v>室三仁健康生活</v>
      </c>
      <c r="D455" s="138" t="s">
        <v>365</v>
      </c>
      <c r="E455" s="79" t="str">
        <f t="shared" si="21"/>
        <v>林佩樺</v>
      </c>
      <c r="G455">
        <f t="shared" si="23"/>
        <v>3</v>
      </c>
    </row>
    <row r="456" spans="1:7" x14ac:dyDescent="0.25">
      <c r="A456" s="138" t="s">
        <v>18</v>
      </c>
      <c r="B456" s="138" t="s">
        <v>312</v>
      </c>
      <c r="C456" s="138" t="str">
        <f t="shared" si="22"/>
        <v>室三仁專業數學</v>
      </c>
      <c r="D456" s="138" t="s">
        <v>85</v>
      </c>
      <c r="E456" s="79" t="str">
        <f t="shared" si="21"/>
        <v>江其龍</v>
      </c>
      <c r="G456">
        <f t="shared" si="23"/>
        <v>3</v>
      </c>
    </row>
    <row r="457" spans="1:7" x14ac:dyDescent="0.25">
      <c r="A457" s="138" t="s">
        <v>18</v>
      </c>
      <c r="B457" s="138" t="s">
        <v>95</v>
      </c>
      <c r="C457" s="138" t="str">
        <f t="shared" si="22"/>
        <v>室三仁英文閱讀</v>
      </c>
      <c r="D457" s="138" t="s">
        <v>90</v>
      </c>
      <c r="E457" s="79" t="str">
        <f t="shared" si="21"/>
        <v>邱昀儀</v>
      </c>
      <c r="G457">
        <f t="shared" si="23"/>
        <v>3</v>
      </c>
    </row>
    <row r="458" spans="1:7" x14ac:dyDescent="0.25">
      <c r="A458" s="138" t="s">
        <v>18</v>
      </c>
      <c r="B458" s="138" t="s">
        <v>176</v>
      </c>
      <c r="C458" s="138" t="str">
        <f t="shared" si="22"/>
        <v>室三仁跨域文創設計實習</v>
      </c>
      <c r="D458" s="138" t="s">
        <v>115</v>
      </c>
      <c r="E458" s="79" t="str">
        <f t="shared" si="21"/>
        <v>徐維鴻</v>
      </c>
      <c r="G458">
        <f t="shared" si="23"/>
        <v>3</v>
      </c>
    </row>
    <row r="459" spans="1:7" x14ac:dyDescent="0.25">
      <c r="A459" s="138" t="s">
        <v>18</v>
      </c>
      <c r="B459" s="138" t="s">
        <v>179</v>
      </c>
      <c r="C459" s="138" t="str">
        <f t="shared" si="22"/>
        <v>室三仁木藝製作實習</v>
      </c>
      <c r="D459" s="138" t="s">
        <v>119</v>
      </c>
      <c r="E459" s="79" t="str">
        <f t="shared" si="21"/>
        <v>郭仲肯</v>
      </c>
      <c r="G459">
        <f t="shared" si="23"/>
        <v>3</v>
      </c>
    </row>
    <row r="460" spans="1:7" x14ac:dyDescent="0.25">
      <c r="A460" s="138" t="s">
        <v>18</v>
      </c>
      <c r="B460" s="138" t="s">
        <v>180</v>
      </c>
      <c r="C460" s="138" t="str">
        <f t="shared" si="22"/>
        <v>室三仁綠色設計實習</v>
      </c>
      <c r="D460" s="138" t="s">
        <v>369</v>
      </c>
      <c r="E460" s="79" t="str">
        <f t="shared" si="21"/>
        <v>蔡美玲</v>
      </c>
      <c r="G460">
        <f t="shared" si="23"/>
        <v>3</v>
      </c>
    </row>
    <row r="461" spans="1:7" x14ac:dyDescent="0.25">
      <c r="A461" s="138" t="s">
        <v>18</v>
      </c>
      <c r="B461" s="138" t="s">
        <v>118</v>
      </c>
      <c r="C461" s="138" t="str">
        <f t="shared" si="22"/>
        <v>室三仁室內裝修實務</v>
      </c>
      <c r="D461" s="138" t="s">
        <v>124</v>
      </c>
      <c r="E461" s="79" t="str">
        <f t="shared" si="21"/>
        <v>湯敬琦蔡美玲</v>
      </c>
      <c r="G461">
        <f t="shared" si="23"/>
        <v>6</v>
      </c>
    </row>
    <row r="462" spans="1:7" x14ac:dyDescent="0.25">
      <c r="A462" s="138" t="s">
        <v>18</v>
      </c>
      <c r="B462" s="138" t="s">
        <v>118</v>
      </c>
      <c r="C462" s="138" t="str">
        <f t="shared" si="22"/>
        <v>室三仁室內裝修實務</v>
      </c>
      <c r="D462" s="138" t="s">
        <v>369</v>
      </c>
      <c r="E462" s="79" t="str">
        <f t="shared" si="21"/>
        <v>蔡美玲</v>
      </c>
      <c r="G462">
        <f t="shared" si="23"/>
        <v>3</v>
      </c>
    </row>
    <row r="463" spans="1:7" x14ac:dyDescent="0.25">
      <c r="A463" s="138" t="s">
        <v>18</v>
      </c>
      <c r="B463" s="138" t="s">
        <v>181</v>
      </c>
      <c r="C463" s="138" t="str">
        <f t="shared" si="22"/>
        <v>室三仁室內設計實習</v>
      </c>
      <c r="D463" s="138" t="s">
        <v>119</v>
      </c>
      <c r="E463" s="79" t="str">
        <f t="shared" si="21"/>
        <v>郭仲肯林怡伶</v>
      </c>
      <c r="G463">
        <f t="shared" si="23"/>
        <v>6</v>
      </c>
    </row>
    <row r="464" spans="1:7" x14ac:dyDescent="0.25">
      <c r="A464" s="138" t="s">
        <v>18</v>
      </c>
      <c r="B464" s="138" t="s">
        <v>181</v>
      </c>
      <c r="C464" s="138" t="str">
        <f t="shared" si="22"/>
        <v>室三仁室內設計實習</v>
      </c>
      <c r="D464" s="138" t="s">
        <v>402</v>
      </c>
      <c r="E464" s="79" t="str">
        <f t="shared" si="21"/>
        <v>林怡伶</v>
      </c>
      <c r="G464">
        <f t="shared" si="23"/>
        <v>3</v>
      </c>
    </row>
    <row r="465" spans="1:7" x14ac:dyDescent="0.25">
      <c r="A465" s="138" t="s">
        <v>18</v>
      </c>
      <c r="B465" s="138" t="s">
        <v>314</v>
      </c>
      <c r="C465" s="138" t="str">
        <f t="shared" si="22"/>
        <v>室三仁麥克筆表現技法</v>
      </c>
      <c r="D465" s="138" t="s">
        <v>369</v>
      </c>
      <c r="E465" s="79" t="str">
        <f t="shared" si="21"/>
        <v>蔡美玲林怡伶</v>
      </c>
      <c r="G465">
        <f t="shared" si="23"/>
        <v>6</v>
      </c>
    </row>
    <row r="466" spans="1:7" x14ac:dyDescent="0.25">
      <c r="A466" s="138" t="s">
        <v>18</v>
      </c>
      <c r="B466" s="138" t="s">
        <v>314</v>
      </c>
      <c r="C466" s="138" t="str">
        <f t="shared" si="22"/>
        <v>室三仁麥克筆表現技法</v>
      </c>
      <c r="D466" s="138" t="s">
        <v>402</v>
      </c>
      <c r="E466" s="79" t="str">
        <f t="shared" si="21"/>
        <v>林怡伶</v>
      </c>
      <c r="G466">
        <f t="shared" si="23"/>
        <v>3</v>
      </c>
    </row>
    <row r="467" spans="1:7" x14ac:dyDescent="0.25">
      <c r="A467" s="138" t="s">
        <v>18</v>
      </c>
      <c r="B467" s="138" t="s">
        <v>63</v>
      </c>
      <c r="C467" s="138" t="str">
        <f t="shared" si="22"/>
        <v>室三仁國學常識</v>
      </c>
      <c r="D467" s="138" t="s">
        <v>168</v>
      </c>
      <c r="E467" s="79" t="str">
        <f t="shared" si="21"/>
        <v>向元玲</v>
      </c>
      <c r="G467">
        <f t="shared" si="23"/>
        <v>3</v>
      </c>
    </row>
    <row r="468" spans="1:7" x14ac:dyDescent="0.25">
      <c r="A468" s="138" t="s">
        <v>19</v>
      </c>
      <c r="B468" s="138" t="s">
        <v>386</v>
      </c>
      <c r="C468" s="138" t="str">
        <f t="shared" si="22"/>
        <v>機三仁職業技能訓練(三)</v>
      </c>
      <c r="D468" s="138" t="s">
        <v>66</v>
      </c>
      <c r="E468" s="79" t="str">
        <f t="shared" si="21"/>
        <v/>
      </c>
      <c r="G468">
        <f t="shared" si="23"/>
        <v>0</v>
      </c>
    </row>
    <row r="469" spans="1:7" x14ac:dyDescent="0.25">
      <c r="A469" s="138" t="s">
        <v>19</v>
      </c>
      <c r="B469" s="138" t="s">
        <v>387</v>
      </c>
      <c r="C469" s="138" t="str">
        <f t="shared" si="22"/>
        <v>機三仁職業技能訓練(四)</v>
      </c>
      <c r="D469" s="138" t="s">
        <v>66</v>
      </c>
      <c r="E469" s="79" t="str">
        <f t="shared" si="21"/>
        <v/>
      </c>
      <c r="G469">
        <f t="shared" si="23"/>
        <v>0</v>
      </c>
    </row>
    <row r="470" spans="1:7" x14ac:dyDescent="0.25">
      <c r="A470" s="138" t="s">
        <v>19</v>
      </c>
      <c r="B470" s="138" t="s">
        <v>388</v>
      </c>
      <c r="C470" s="138" t="str">
        <f t="shared" si="22"/>
        <v>機三仁電腦輔助製造實習進階</v>
      </c>
      <c r="D470" s="138" t="s">
        <v>66</v>
      </c>
      <c r="E470" s="79" t="str">
        <f t="shared" si="21"/>
        <v/>
      </c>
      <c r="F470" s="86" t="s">
        <v>328</v>
      </c>
      <c r="G470">
        <f t="shared" si="23"/>
        <v>0</v>
      </c>
    </row>
    <row r="471" spans="1:7" x14ac:dyDescent="0.25">
      <c r="A471" s="138" t="s">
        <v>20</v>
      </c>
      <c r="B471" s="138" t="s">
        <v>185</v>
      </c>
      <c r="C471" s="138" t="str">
        <f t="shared" si="22"/>
        <v>機三義創客實習</v>
      </c>
      <c r="D471" s="138" t="s">
        <v>145</v>
      </c>
      <c r="E471" s="79" t="str">
        <f t="shared" si="21"/>
        <v>范揚志</v>
      </c>
      <c r="F471" s="86" t="s">
        <v>328</v>
      </c>
      <c r="G471">
        <f t="shared" si="23"/>
        <v>3</v>
      </c>
    </row>
    <row r="472" spans="1:7" x14ac:dyDescent="0.25">
      <c r="A472" s="138" t="s">
        <v>20</v>
      </c>
      <c r="B472" s="138" t="s">
        <v>186</v>
      </c>
      <c r="C472" s="138" t="str">
        <f t="shared" si="22"/>
        <v>機三義銲接實習</v>
      </c>
      <c r="D472" s="138" t="s">
        <v>128</v>
      </c>
      <c r="E472" s="79" t="str">
        <f t="shared" si="21"/>
        <v>沈辰融</v>
      </c>
      <c r="G472">
        <f t="shared" si="23"/>
        <v>3</v>
      </c>
    </row>
    <row r="473" spans="1:7" x14ac:dyDescent="0.25">
      <c r="A473" s="138" t="s">
        <v>20</v>
      </c>
      <c r="B473" s="138" t="s">
        <v>120</v>
      </c>
      <c r="C473" s="138" t="str">
        <f t="shared" si="22"/>
        <v>機三義專題實作</v>
      </c>
      <c r="D473" s="138" t="s">
        <v>145</v>
      </c>
      <c r="E473" s="79" t="str">
        <f t="shared" si="21"/>
        <v>范揚志</v>
      </c>
      <c r="G473">
        <f t="shared" si="23"/>
        <v>3</v>
      </c>
    </row>
    <row r="474" spans="1:7" x14ac:dyDescent="0.25">
      <c r="A474" s="138" t="s">
        <v>20</v>
      </c>
      <c r="B474" s="138" t="s">
        <v>52</v>
      </c>
      <c r="C474" s="138" t="str">
        <f t="shared" si="22"/>
        <v>機三義體育</v>
      </c>
      <c r="D474" s="138" t="s">
        <v>111</v>
      </c>
      <c r="E474" s="79" t="str">
        <f t="shared" si="21"/>
        <v>邱垂杰</v>
      </c>
      <c r="G474">
        <f t="shared" si="23"/>
        <v>3</v>
      </c>
    </row>
    <row r="475" spans="1:7" x14ac:dyDescent="0.25">
      <c r="A475" s="138" t="s">
        <v>20</v>
      </c>
      <c r="B475" s="138" t="s">
        <v>242</v>
      </c>
      <c r="C475" s="138" t="str">
        <f t="shared" si="22"/>
        <v>機三義機械材料</v>
      </c>
      <c r="D475" s="138" t="s">
        <v>371</v>
      </c>
      <c r="E475" s="79" t="str">
        <f t="shared" si="21"/>
        <v>林俊賢</v>
      </c>
      <c r="G475">
        <f t="shared" si="23"/>
        <v>3</v>
      </c>
    </row>
    <row r="476" spans="1:7" x14ac:dyDescent="0.25">
      <c r="A476" s="138" t="s">
        <v>20</v>
      </c>
      <c r="B476" s="138" t="s">
        <v>103</v>
      </c>
      <c r="C476" s="138" t="str">
        <f t="shared" si="22"/>
        <v>機三義健康生活</v>
      </c>
      <c r="D476" s="138" t="s">
        <v>365</v>
      </c>
      <c r="E476" s="79" t="str">
        <f t="shared" si="21"/>
        <v>林佩樺</v>
      </c>
      <c r="G476">
        <f t="shared" si="23"/>
        <v>3</v>
      </c>
    </row>
    <row r="477" spans="1:7" x14ac:dyDescent="0.25">
      <c r="A477" s="138" t="s">
        <v>20</v>
      </c>
      <c r="B477" s="138" t="s">
        <v>95</v>
      </c>
      <c r="C477" s="138" t="str">
        <f t="shared" si="22"/>
        <v>機三義英文閱讀</v>
      </c>
      <c r="D477" s="138" t="s">
        <v>90</v>
      </c>
      <c r="E477" s="79" t="str">
        <f t="shared" si="21"/>
        <v>邱昀儀</v>
      </c>
      <c r="G477">
        <f t="shared" si="23"/>
        <v>3</v>
      </c>
    </row>
    <row r="478" spans="1:7" x14ac:dyDescent="0.25">
      <c r="A478" s="138" t="s">
        <v>20</v>
      </c>
      <c r="B478" s="138" t="s">
        <v>364</v>
      </c>
      <c r="C478" s="138" t="str">
        <f t="shared" si="22"/>
        <v>機三義國語文</v>
      </c>
      <c r="D478" s="138" t="s">
        <v>59</v>
      </c>
      <c r="E478" s="79" t="str">
        <f t="shared" si="21"/>
        <v>周古陽</v>
      </c>
      <c r="G478">
        <f t="shared" si="23"/>
        <v>3</v>
      </c>
    </row>
    <row r="479" spans="1:7" x14ac:dyDescent="0.25">
      <c r="A479" s="138" t="s">
        <v>20</v>
      </c>
      <c r="B479" s="138" t="s">
        <v>363</v>
      </c>
      <c r="C479" s="138" t="str">
        <f t="shared" si="22"/>
        <v>機三義英語文</v>
      </c>
      <c r="D479" s="138" t="s">
        <v>90</v>
      </c>
      <c r="E479" s="79" t="str">
        <f t="shared" si="21"/>
        <v>邱昀儀</v>
      </c>
      <c r="G479">
        <f t="shared" si="23"/>
        <v>3</v>
      </c>
    </row>
    <row r="480" spans="1:7" x14ac:dyDescent="0.25">
      <c r="A480" s="138" t="s">
        <v>20</v>
      </c>
      <c r="B480" s="138" t="s">
        <v>65</v>
      </c>
      <c r="C480" s="138" t="str">
        <f t="shared" si="22"/>
        <v>機三義團體活動時間</v>
      </c>
      <c r="D480" s="138" t="s">
        <v>66</v>
      </c>
      <c r="E480" s="79" t="str">
        <f t="shared" si="21"/>
        <v/>
      </c>
      <c r="G480">
        <f t="shared" si="23"/>
        <v>0</v>
      </c>
    </row>
    <row r="481" spans="1:7" x14ac:dyDescent="0.25">
      <c r="A481" s="138" t="s">
        <v>20</v>
      </c>
      <c r="B481" s="138" t="s">
        <v>67</v>
      </c>
      <c r="C481" s="138" t="str">
        <f t="shared" si="22"/>
        <v>機三義班級活動</v>
      </c>
      <c r="D481" s="138" t="s">
        <v>145</v>
      </c>
      <c r="E481" s="79" t="str">
        <f t="shared" si="21"/>
        <v>范揚志</v>
      </c>
      <c r="F481" s="86" t="s">
        <v>328</v>
      </c>
      <c r="G481">
        <f t="shared" si="23"/>
        <v>3</v>
      </c>
    </row>
    <row r="482" spans="1:7" x14ac:dyDescent="0.25">
      <c r="A482" s="138" t="s">
        <v>20</v>
      </c>
      <c r="B482" s="138" t="s">
        <v>131</v>
      </c>
      <c r="C482" s="138" t="str">
        <f t="shared" si="22"/>
        <v>機三義數值控制加工實習</v>
      </c>
      <c r="D482" s="138" t="s">
        <v>132</v>
      </c>
      <c r="E482" s="79" t="str">
        <f t="shared" si="21"/>
        <v>莫建勳</v>
      </c>
      <c r="F482" s="86" t="s">
        <v>328</v>
      </c>
      <c r="G482">
        <f t="shared" si="23"/>
        <v>3</v>
      </c>
    </row>
    <row r="483" spans="1:7" x14ac:dyDescent="0.25">
      <c r="A483" s="138" t="s">
        <v>20</v>
      </c>
      <c r="B483" s="138" t="s">
        <v>129</v>
      </c>
      <c r="C483" s="138" t="str">
        <f t="shared" si="22"/>
        <v>機三義3D電腦繪圖實習</v>
      </c>
      <c r="D483" s="138" t="s">
        <v>130</v>
      </c>
      <c r="E483" s="79" t="str">
        <f t="shared" si="21"/>
        <v>何家誠</v>
      </c>
      <c r="G483">
        <f t="shared" si="23"/>
        <v>3</v>
      </c>
    </row>
    <row r="484" spans="1:7" x14ac:dyDescent="0.25">
      <c r="A484" s="138" t="s">
        <v>20</v>
      </c>
      <c r="B484" s="138" t="s">
        <v>182</v>
      </c>
      <c r="C484" s="138" t="str">
        <f t="shared" si="22"/>
        <v>機三義CAD/CAM設計加工實習</v>
      </c>
      <c r="D484" s="138" t="s">
        <v>132</v>
      </c>
      <c r="E484" s="79" t="str">
        <f t="shared" si="21"/>
        <v>莫建勳</v>
      </c>
      <c r="G484">
        <f t="shared" si="23"/>
        <v>3</v>
      </c>
    </row>
    <row r="485" spans="1:7" x14ac:dyDescent="0.25">
      <c r="A485" s="138" t="s">
        <v>20</v>
      </c>
      <c r="B485" s="138" t="s">
        <v>183</v>
      </c>
      <c r="C485" s="138" t="str">
        <f t="shared" si="22"/>
        <v>機三義模具基礎實習</v>
      </c>
      <c r="D485" s="138" t="s">
        <v>130</v>
      </c>
      <c r="E485" s="79" t="str">
        <f t="shared" si="21"/>
        <v>何家誠</v>
      </c>
      <c r="G485">
        <f t="shared" si="23"/>
        <v>3</v>
      </c>
    </row>
    <row r="486" spans="1:7" x14ac:dyDescent="0.25">
      <c r="A486" s="138" t="s">
        <v>20</v>
      </c>
      <c r="B486" s="138" t="s">
        <v>63</v>
      </c>
      <c r="C486" s="138" t="str">
        <f t="shared" si="22"/>
        <v>機三義國學常識</v>
      </c>
      <c r="D486" s="138" t="s">
        <v>59</v>
      </c>
      <c r="E486" s="79" t="str">
        <f t="shared" si="21"/>
        <v>周古陽</v>
      </c>
      <c r="G486">
        <f t="shared" si="23"/>
        <v>3</v>
      </c>
    </row>
    <row r="487" spans="1:7" x14ac:dyDescent="0.25">
      <c r="A487" s="138" t="s">
        <v>20</v>
      </c>
      <c r="B487" s="138" t="s">
        <v>312</v>
      </c>
      <c r="C487" s="138" t="str">
        <f t="shared" si="22"/>
        <v>機三義專業數學</v>
      </c>
      <c r="D487" s="138" t="s">
        <v>141</v>
      </c>
      <c r="E487" s="79" t="str">
        <f t="shared" si="21"/>
        <v>黃毓琳</v>
      </c>
      <c r="G487">
        <f t="shared" si="23"/>
        <v>3</v>
      </c>
    </row>
    <row r="488" spans="1:7" x14ac:dyDescent="0.25">
      <c r="A488" s="138" t="s">
        <v>20</v>
      </c>
      <c r="B488" s="138" t="s">
        <v>74</v>
      </c>
      <c r="C488" s="138" t="str">
        <f t="shared" si="22"/>
        <v>機三義化學</v>
      </c>
      <c r="D488" s="138" t="s">
        <v>105</v>
      </c>
      <c r="E488" s="79" t="str">
        <f t="shared" si="21"/>
        <v>郭慧嫻</v>
      </c>
      <c r="G488">
        <f t="shared" si="23"/>
        <v>3</v>
      </c>
    </row>
    <row r="489" spans="1:7" x14ac:dyDescent="0.25">
      <c r="A489" s="138" t="s">
        <v>20</v>
      </c>
      <c r="B489" s="138" t="s">
        <v>315</v>
      </c>
      <c r="C489" s="138" t="str">
        <f t="shared" si="22"/>
        <v>機三義綜合機械加工實習</v>
      </c>
      <c r="D489" s="138" t="s">
        <v>218</v>
      </c>
      <c r="E489" s="79" t="str">
        <f t="shared" si="21"/>
        <v>林建廷</v>
      </c>
      <c r="G489">
        <f t="shared" si="23"/>
        <v>3</v>
      </c>
    </row>
    <row r="490" spans="1:7" x14ac:dyDescent="0.25">
      <c r="A490" s="138" t="s">
        <v>20</v>
      </c>
      <c r="B490" s="138" t="s">
        <v>241</v>
      </c>
      <c r="C490" s="138" t="str">
        <f t="shared" si="22"/>
        <v>機三義精密量測實習</v>
      </c>
      <c r="D490" s="138" t="s">
        <v>218</v>
      </c>
      <c r="E490" s="79" t="str">
        <f t="shared" si="21"/>
        <v>林建廷</v>
      </c>
      <c r="G490">
        <f t="shared" si="23"/>
        <v>3</v>
      </c>
    </row>
    <row r="491" spans="1:7" x14ac:dyDescent="0.25">
      <c r="A491" s="138" t="s">
        <v>21</v>
      </c>
      <c r="B491" s="140" t="s">
        <v>327</v>
      </c>
      <c r="C491" s="138" t="str">
        <f t="shared" si="22"/>
        <v>電三仁電力電子學/電機控制</v>
      </c>
      <c r="D491" s="138" t="s">
        <v>92</v>
      </c>
      <c r="E491" s="79" t="str">
        <f t="shared" si="21"/>
        <v>張文鑫鍾世英</v>
      </c>
      <c r="F491" s="141" t="s">
        <v>328</v>
      </c>
      <c r="G491">
        <f t="shared" si="23"/>
        <v>6</v>
      </c>
    </row>
    <row r="492" spans="1:7" x14ac:dyDescent="0.25">
      <c r="A492" s="138" t="s">
        <v>21</v>
      </c>
      <c r="B492" s="140" t="s">
        <v>327</v>
      </c>
      <c r="C492" s="138" t="str">
        <f t="shared" si="22"/>
        <v>電三仁電力電子學/電機控制</v>
      </c>
      <c r="D492" s="138" t="s">
        <v>146</v>
      </c>
      <c r="E492" s="79" t="str">
        <f t="shared" si="21"/>
        <v>鍾世英</v>
      </c>
      <c r="F492" s="141" t="s">
        <v>328</v>
      </c>
      <c r="G492">
        <f t="shared" si="23"/>
        <v>3</v>
      </c>
    </row>
    <row r="493" spans="1:7" x14ac:dyDescent="0.25">
      <c r="A493" s="138" t="s">
        <v>21</v>
      </c>
      <c r="B493" s="138" t="s">
        <v>316</v>
      </c>
      <c r="C493" s="138" t="str">
        <f t="shared" si="22"/>
        <v>電三仁電力電子應用實習</v>
      </c>
      <c r="D493" s="138" t="s">
        <v>88</v>
      </c>
      <c r="E493" s="79" t="str">
        <f t="shared" si="21"/>
        <v>莊志偉</v>
      </c>
      <c r="G493">
        <f t="shared" si="23"/>
        <v>3</v>
      </c>
    </row>
    <row r="494" spans="1:7" x14ac:dyDescent="0.25">
      <c r="A494" s="138" t="s">
        <v>21</v>
      </c>
      <c r="B494" s="138" t="s">
        <v>364</v>
      </c>
      <c r="C494" s="138" t="str">
        <f t="shared" si="22"/>
        <v>電三仁國語文</v>
      </c>
      <c r="D494" s="138" t="s">
        <v>159</v>
      </c>
      <c r="E494" s="79" t="str">
        <f t="shared" si="21"/>
        <v>胡文宗</v>
      </c>
      <c r="G494">
        <f t="shared" si="23"/>
        <v>3</v>
      </c>
    </row>
    <row r="495" spans="1:7" x14ac:dyDescent="0.25">
      <c r="A495" s="138" t="s">
        <v>21</v>
      </c>
      <c r="B495" s="138" t="s">
        <v>312</v>
      </c>
      <c r="C495" s="138" t="str">
        <f t="shared" si="22"/>
        <v>電三仁專業數學</v>
      </c>
      <c r="D495" s="138" t="s">
        <v>175</v>
      </c>
      <c r="E495" s="79" t="str">
        <f t="shared" si="21"/>
        <v>黃瓊慧</v>
      </c>
      <c r="F495" s="86" t="s">
        <v>328</v>
      </c>
      <c r="G495">
        <f t="shared" si="23"/>
        <v>3</v>
      </c>
    </row>
    <row r="496" spans="1:7" x14ac:dyDescent="0.25">
      <c r="A496" s="138" t="s">
        <v>21</v>
      </c>
      <c r="B496" s="138" t="s">
        <v>52</v>
      </c>
      <c r="C496" s="138" t="str">
        <f t="shared" si="22"/>
        <v>電三仁體育</v>
      </c>
      <c r="D496" s="138" t="s">
        <v>84</v>
      </c>
      <c r="E496" s="79" t="str">
        <f t="shared" si="21"/>
        <v>陳志逸</v>
      </c>
      <c r="F496" s="86" t="s">
        <v>328</v>
      </c>
      <c r="G496">
        <f t="shared" si="23"/>
        <v>3</v>
      </c>
    </row>
    <row r="497" spans="1:7" x14ac:dyDescent="0.25">
      <c r="A497" s="138" t="s">
        <v>21</v>
      </c>
      <c r="B497" s="138" t="s">
        <v>363</v>
      </c>
      <c r="C497" s="138" t="str">
        <f t="shared" si="22"/>
        <v>電三仁英語文</v>
      </c>
      <c r="D497" s="138" t="s">
        <v>90</v>
      </c>
      <c r="E497" s="79" t="str">
        <f t="shared" si="21"/>
        <v>邱昀儀</v>
      </c>
      <c r="G497">
        <f t="shared" si="23"/>
        <v>3</v>
      </c>
    </row>
    <row r="498" spans="1:7" x14ac:dyDescent="0.25">
      <c r="A498" s="138" t="s">
        <v>21</v>
      </c>
      <c r="B498" s="138" t="s">
        <v>287</v>
      </c>
      <c r="C498" s="138" t="str">
        <f t="shared" si="22"/>
        <v>電三仁藝術生活</v>
      </c>
      <c r="D498" s="138" t="s">
        <v>320</v>
      </c>
      <c r="E498" s="79" t="str">
        <f t="shared" si="21"/>
        <v>錢癸真</v>
      </c>
      <c r="G498">
        <f t="shared" si="23"/>
        <v>3</v>
      </c>
    </row>
    <row r="499" spans="1:7" x14ac:dyDescent="0.25">
      <c r="A499" s="138" t="s">
        <v>21</v>
      </c>
      <c r="B499" s="138" t="s">
        <v>103</v>
      </c>
      <c r="C499" s="138" t="str">
        <f t="shared" si="22"/>
        <v>電三仁健康生活</v>
      </c>
      <c r="D499" s="138" t="s">
        <v>365</v>
      </c>
      <c r="E499" s="79" t="str">
        <f t="shared" si="21"/>
        <v>林佩樺</v>
      </c>
      <c r="G499">
        <f t="shared" si="23"/>
        <v>3</v>
      </c>
    </row>
    <row r="500" spans="1:7" x14ac:dyDescent="0.25">
      <c r="A500" s="138" t="s">
        <v>21</v>
      </c>
      <c r="B500" s="138" t="s">
        <v>65</v>
      </c>
      <c r="C500" s="138" t="str">
        <f t="shared" si="22"/>
        <v>電三仁團體活動時間</v>
      </c>
      <c r="D500" s="138" t="s">
        <v>66</v>
      </c>
      <c r="E500" s="79" t="str">
        <f t="shared" si="21"/>
        <v/>
      </c>
      <c r="G500">
        <f t="shared" si="23"/>
        <v>0</v>
      </c>
    </row>
    <row r="501" spans="1:7" x14ac:dyDescent="0.25">
      <c r="A501" s="138" t="s">
        <v>21</v>
      </c>
      <c r="B501" s="138" t="s">
        <v>67</v>
      </c>
      <c r="C501" s="138" t="str">
        <f t="shared" si="22"/>
        <v>電三仁班級活動</v>
      </c>
      <c r="D501" s="138" t="s">
        <v>90</v>
      </c>
      <c r="E501" s="79" t="str">
        <f t="shared" si="21"/>
        <v>邱昀儀</v>
      </c>
      <c r="G501">
        <f t="shared" si="23"/>
        <v>3</v>
      </c>
    </row>
    <row r="502" spans="1:7" x14ac:dyDescent="0.25">
      <c r="A502" s="138" t="s">
        <v>21</v>
      </c>
      <c r="B502" s="138" t="s">
        <v>403</v>
      </c>
      <c r="C502" s="138" t="str">
        <f t="shared" si="22"/>
        <v>電三仁電路學/數位邏輯</v>
      </c>
      <c r="D502" s="138" t="s">
        <v>88</v>
      </c>
      <c r="E502" s="79" t="str">
        <f t="shared" si="21"/>
        <v>莊志偉鍾世英</v>
      </c>
      <c r="F502" s="141" t="s">
        <v>328</v>
      </c>
      <c r="G502">
        <f t="shared" si="23"/>
        <v>6</v>
      </c>
    </row>
    <row r="503" spans="1:7" x14ac:dyDescent="0.25">
      <c r="A503" s="138" t="s">
        <v>21</v>
      </c>
      <c r="B503" s="138" t="s">
        <v>403</v>
      </c>
      <c r="C503" s="138" t="str">
        <f t="shared" si="22"/>
        <v>電三仁電路學/數位邏輯</v>
      </c>
      <c r="D503" s="138" t="s">
        <v>146</v>
      </c>
      <c r="E503" s="79" t="str">
        <f t="shared" si="21"/>
        <v>鍾世英</v>
      </c>
      <c r="F503" s="141" t="s">
        <v>328</v>
      </c>
      <c r="G503">
        <f t="shared" si="23"/>
        <v>3</v>
      </c>
    </row>
    <row r="504" spans="1:7" x14ac:dyDescent="0.25">
      <c r="A504" s="138" t="s">
        <v>21</v>
      </c>
      <c r="B504" s="138" t="s">
        <v>190</v>
      </c>
      <c r="C504" s="138" t="str">
        <f t="shared" si="22"/>
        <v>電三仁數位邏輯實習</v>
      </c>
      <c r="D504" s="138" t="s">
        <v>70</v>
      </c>
      <c r="E504" s="79" t="str">
        <f t="shared" si="21"/>
        <v>羅正斌</v>
      </c>
      <c r="G504">
        <f t="shared" si="23"/>
        <v>3</v>
      </c>
    </row>
    <row r="505" spans="1:7" x14ac:dyDescent="0.25">
      <c r="A505" s="138" t="s">
        <v>21</v>
      </c>
      <c r="B505" s="138" t="s">
        <v>191</v>
      </c>
      <c r="C505" s="138" t="str">
        <f t="shared" si="22"/>
        <v>電三仁電腦硬體裝修實習</v>
      </c>
      <c r="D505" s="138" t="s">
        <v>135</v>
      </c>
      <c r="E505" s="79" t="str">
        <f t="shared" si="21"/>
        <v>傅傳仁</v>
      </c>
      <c r="G505">
        <f t="shared" si="23"/>
        <v>3</v>
      </c>
    </row>
    <row r="506" spans="1:7" x14ac:dyDescent="0.25">
      <c r="A506" s="138" t="s">
        <v>21</v>
      </c>
      <c r="B506" s="138" t="s">
        <v>192</v>
      </c>
      <c r="C506" s="138" t="str">
        <f t="shared" si="22"/>
        <v>電三仁工業控制實習</v>
      </c>
      <c r="D506" s="138" t="s">
        <v>56</v>
      </c>
      <c r="E506" s="79" t="str">
        <f t="shared" si="21"/>
        <v>邱光良</v>
      </c>
      <c r="F506" s="86" t="s">
        <v>328</v>
      </c>
      <c r="G506">
        <f t="shared" si="23"/>
        <v>3</v>
      </c>
    </row>
    <row r="507" spans="1:7" x14ac:dyDescent="0.25">
      <c r="A507" s="138" t="s">
        <v>21</v>
      </c>
      <c r="B507" s="138" t="s">
        <v>298</v>
      </c>
      <c r="C507" s="138" t="str">
        <f t="shared" si="22"/>
        <v>電三仁公民與社會</v>
      </c>
      <c r="D507" s="138" t="s">
        <v>373</v>
      </c>
      <c r="E507" s="79" t="str">
        <f t="shared" si="21"/>
        <v>謝王杰</v>
      </c>
      <c r="F507" s="86" t="s">
        <v>328</v>
      </c>
      <c r="G507">
        <f t="shared" si="23"/>
        <v>3</v>
      </c>
    </row>
    <row r="508" spans="1:7" x14ac:dyDescent="0.25">
      <c r="A508" s="138" t="s">
        <v>21</v>
      </c>
      <c r="B508" s="138" t="s">
        <v>63</v>
      </c>
      <c r="C508" s="138" t="str">
        <f t="shared" si="22"/>
        <v>電三仁國學常識</v>
      </c>
      <c r="D508" s="138" t="s">
        <v>159</v>
      </c>
      <c r="E508" s="79" t="str">
        <f t="shared" si="21"/>
        <v>胡文宗</v>
      </c>
      <c r="F508" s="139"/>
      <c r="G508">
        <f t="shared" si="23"/>
        <v>3</v>
      </c>
    </row>
    <row r="509" spans="1:7" x14ac:dyDescent="0.25">
      <c r="A509" s="138" t="s">
        <v>21</v>
      </c>
      <c r="B509" s="138" t="s">
        <v>133</v>
      </c>
      <c r="C509" s="138" t="str">
        <f t="shared" si="22"/>
        <v>電三仁人機介面實習</v>
      </c>
      <c r="D509" s="138" t="s">
        <v>70</v>
      </c>
      <c r="E509" s="79" t="str">
        <f t="shared" si="21"/>
        <v>羅正斌</v>
      </c>
      <c r="G509">
        <f t="shared" si="23"/>
        <v>3</v>
      </c>
    </row>
    <row r="510" spans="1:7" x14ac:dyDescent="0.25">
      <c r="A510" s="138" t="s">
        <v>21</v>
      </c>
      <c r="B510" s="138" t="s">
        <v>136</v>
      </c>
      <c r="C510" s="138" t="str">
        <f t="shared" si="22"/>
        <v>電三仁室內配線應用實習</v>
      </c>
      <c r="D510" s="138" t="s">
        <v>148</v>
      </c>
      <c r="E510" s="79" t="str">
        <f t="shared" si="21"/>
        <v>陳進國</v>
      </c>
      <c r="G510">
        <f t="shared" si="23"/>
        <v>3</v>
      </c>
    </row>
    <row r="511" spans="1:7" x14ac:dyDescent="0.25">
      <c r="A511" s="138" t="s">
        <v>21</v>
      </c>
      <c r="B511" s="138" t="s">
        <v>134</v>
      </c>
      <c r="C511" s="138" t="str">
        <f t="shared" si="22"/>
        <v>電三仁網路應用實習</v>
      </c>
      <c r="D511" s="138" t="s">
        <v>135</v>
      </c>
      <c r="E511" s="79" t="str">
        <f t="shared" si="21"/>
        <v>傅傳仁</v>
      </c>
      <c r="G511">
        <f t="shared" si="23"/>
        <v>3</v>
      </c>
    </row>
    <row r="512" spans="1:7" x14ac:dyDescent="0.25">
      <c r="A512" s="138" t="s">
        <v>21</v>
      </c>
      <c r="B512" s="138" t="s">
        <v>187</v>
      </c>
      <c r="C512" s="138" t="str">
        <f t="shared" si="22"/>
        <v>電三仁單晶片實習</v>
      </c>
      <c r="D512" s="138" t="s">
        <v>70</v>
      </c>
      <c r="E512" s="79" t="str">
        <f t="shared" si="21"/>
        <v>羅正斌</v>
      </c>
      <c r="G512">
        <f t="shared" si="23"/>
        <v>3</v>
      </c>
    </row>
    <row r="513" spans="1:7" x14ac:dyDescent="0.25">
      <c r="A513" s="138" t="s">
        <v>21</v>
      </c>
      <c r="B513" s="138" t="s">
        <v>189</v>
      </c>
      <c r="C513" s="138" t="str">
        <f t="shared" si="22"/>
        <v>電三仁電機控制實習</v>
      </c>
      <c r="D513" s="138" t="s">
        <v>148</v>
      </c>
      <c r="E513" s="79" t="str">
        <f t="shared" si="21"/>
        <v>陳進國</v>
      </c>
      <c r="G513">
        <f t="shared" si="23"/>
        <v>3</v>
      </c>
    </row>
    <row r="514" spans="1:7" x14ac:dyDescent="0.25">
      <c r="A514" s="138" t="s">
        <v>21</v>
      </c>
      <c r="B514" s="138" t="s">
        <v>188</v>
      </c>
      <c r="C514" s="138" t="str">
        <f t="shared" si="22"/>
        <v>電三仁電腦應用實習</v>
      </c>
      <c r="D514" s="138" t="s">
        <v>135</v>
      </c>
      <c r="E514" s="79" t="str">
        <f t="shared" ref="E514:E577" si="24">IF(COUNTIF(C514:C3520,C514)&gt;1,D514&amp;""&amp;VLOOKUP(C514,C515:E3520,3,FALSE),D514)</f>
        <v>傅傳仁</v>
      </c>
      <c r="G514">
        <f t="shared" si="23"/>
        <v>3</v>
      </c>
    </row>
    <row r="515" spans="1:7" x14ac:dyDescent="0.25">
      <c r="A515" s="138" t="s">
        <v>21</v>
      </c>
      <c r="B515" s="138" t="s">
        <v>95</v>
      </c>
      <c r="C515" s="138" t="str">
        <f t="shared" ref="C515:C578" si="25">A515&amp;B515</f>
        <v>電三仁英文閱讀</v>
      </c>
      <c r="D515" s="138" t="s">
        <v>90</v>
      </c>
      <c r="E515" s="79" t="str">
        <f t="shared" si="24"/>
        <v>邱昀儀</v>
      </c>
      <c r="G515">
        <f t="shared" ref="G515:G578" si="26">LEN(E515)</f>
        <v>3</v>
      </c>
    </row>
    <row r="516" spans="1:7" x14ac:dyDescent="0.25">
      <c r="A516" s="138" t="s">
        <v>22</v>
      </c>
      <c r="B516" s="140" t="s">
        <v>327</v>
      </c>
      <c r="C516" s="138" t="str">
        <f t="shared" si="25"/>
        <v>電三義電力電子學/電機控制</v>
      </c>
      <c r="D516" s="138" t="s">
        <v>92</v>
      </c>
      <c r="E516" s="79" t="str">
        <f t="shared" si="24"/>
        <v>張文鑫鍾世英</v>
      </c>
      <c r="F516" s="141" t="s">
        <v>328</v>
      </c>
      <c r="G516">
        <f t="shared" si="26"/>
        <v>6</v>
      </c>
    </row>
    <row r="517" spans="1:7" x14ac:dyDescent="0.25">
      <c r="A517" s="138" t="s">
        <v>22</v>
      </c>
      <c r="B517" s="140" t="s">
        <v>327</v>
      </c>
      <c r="C517" s="138" t="str">
        <f t="shared" si="25"/>
        <v>電三義電力電子學/電機控制</v>
      </c>
      <c r="D517" s="138" t="s">
        <v>146</v>
      </c>
      <c r="E517" s="79" t="str">
        <f t="shared" si="24"/>
        <v>鍾世英</v>
      </c>
      <c r="F517" s="141" t="s">
        <v>328</v>
      </c>
      <c r="G517">
        <f t="shared" si="26"/>
        <v>3</v>
      </c>
    </row>
    <row r="518" spans="1:7" x14ac:dyDescent="0.25">
      <c r="A518" s="138" t="s">
        <v>22</v>
      </c>
      <c r="B518" s="138" t="s">
        <v>364</v>
      </c>
      <c r="C518" s="138" t="str">
        <f t="shared" si="25"/>
        <v>電三義國語文</v>
      </c>
      <c r="D518" s="138" t="s">
        <v>59</v>
      </c>
      <c r="E518" s="79" t="str">
        <f t="shared" si="24"/>
        <v>周古陽</v>
      </c>
      <c r="G518">
        <f t="shared" si="26"/>
        <v>3</v>
      </c>
    </row>
    <row r="519" spans="1:7" x14ac:dyDescent="0.25">
      <c r="A519" s="138" t="s">
        <v>22</v>
      </c>
      <c r="B519" s="138" t="s">
        <v>52</v>
      </c>
      <c r="C519" s="138" t="str">
        <f t="shared" si="25"/>
        <v>電三義體育</v>
      </c>
      <c r="D519" s="138" t="s">
        <v>53</v>
      </c>
      <c r="E519" s="79" t="str">
        <f t="shared" si="24"/>
        <v>楊宗儒</v>
      </c>
      <c r="G519">
        <f t="shared" si="26"/>
        <v>3</v>
      </c>
    </row>
    <row r="520" spans="1:7" x14ac:dyDescent="0.25">
      <c r="A520" s="138" t="s">
        <v>22</v>
      </c>
      <c r="B520" s="138" t="s">
        <v>363</v>
      </c>
      <c r="C520" s="138" t="str">
        <f t="shared" si="25"/>
        <v>電三義英語文</v>
      </c>
      <c r="D520" s="138" t="s">
        <v>90</v>
      </c>
      <c r="E520" s="79" t="str">
        <f t="shared" si="24"/>
        <v>邱昀儀</v>
      </c>
      <c r="G520">
        <f t="shared" si="26"/>
        <v>3</v>
      </c>
    </row>
    <row r="521" spans="1:7" x14ac:dyDescent="0.25">
      <c r="A521" s="138" t="s">
        <v>22</v>
      </c>
      <c r="B521" s="138" t="s">
        <v>316</v>
      </c>
      <c r="C521" s="138" t="str">
        <f t="shared" si="25"/>
        <v>電三義電力電子應用實習</v>
      </c>
      <c r="D521" s="138" t="s">
        <v>88</v>
      </c>
      <c r="E521" s="79" t="str">
        <f t="shared" si="24"/>
        <v>莊志偉</v>
      </c>
      <c r="F521" s="86"/>
      <c r="G521">
        <f t="shared" si="26"/>
        <v>3</v>
      </c>
    </row>
    <row r="522" spans="1:7" x14ac:dyDescent="0.25">
      <c r="A522" s="138" t="s">
        <v>22</v>
      </c>
      <c r="B522" s="138" t="s">
        <v>287</v>
      </c>
      <c r="C522" s="138" t="str">
        <f t="shared" si="25"/>
        <v>電三義藝術生活</v>
      </c>
      <c r="D522" s="138" t="s">
        <v>320</v>
      </c>
      <c r="E522" s="79" t="str">
        <f t="shared" si="24"/>
        <v>錢癸真</v>
      </c>
      <c r="F522" s="86"/>
      <c r="G522">
        <f t="shared" si="26"/>
        <v>3</v>
      </c>
    </row>
    <row r="523" spans="1:7" x14ac:dyDescent="0.25">
      <c r="A523" s="138" t="s">
        <v>22</v>
      </c>
      <c r="B523" s="138" t="s">
        <v>103</v>
      </c>
      <c r="C523" s="138" t="str">
        <f t="shared" si="25"/>
        <v>電三義健康生活</v>
      </c>
      <c r="D523" s="138" t="s">
        <v>365</v>
      </c>
      <c r="E523" s="79" t="str">
        <f t="shared" si="24"/>
        <v>林佩樺</v>
      </c>
      <c r="G523">
        <f t="shared" si="26"/>
        <v>3</v>
      </c>
    </row>
    <row r="524" spans="1:7" x14ac:dyDescent="0.25">
      <c r="A524" s="138" t="s">
        <v>22</v>
      </c>
      <c r="B524" s="138" t="s">
        <v>298</v>
      </c>
      <c r="C524" s="138" t="str">
        <f t="shared" si="25"/>
        <v>電三義公民與社會</v>
      </c>
      <c r="D524" s="138" t="s">
        <v>373</v>
      </c>
      <c r="E524" s="79" t="str">
        <f t="shared" si="24"/>
        <v>謝王杰</v>
      </c>
      <c r="G524">
        <f t="shared" si="26"/>
        <v>3</v>
      </c>
    </row>
    <row r="525" spans="1:7" x14ac:dyDescent="0.25">
      <c r="A525" s="138" t="s">
        <v>22</v>
      </c>
      <c r="B525" s="138" t="s">
        <v>65</v>
      </c>
      <c r="C525" s="138" t="str">
        <f t="shared" si="25"/>
        <v>電三義團體活動時間</v>
      </c>
      <c r="D525" s="138" t="s">
        <v>66</v>
      </c>
      <c r="E525" s="79" t="str">
        <f t="shared" si="24"/>
        <v/>
      </c>
      <c r="G525">
        <f t="shared" si="26"/>
        <v>0</v>
      </c>
    </row>
    <row r="526" spans="1:7" x14ac:dyDescent="0.25">
      <c r="A526" s="138" t="s">
        <v>22</v>
      </c>
      <c r="B526" s="138" t="s">
        <v>67</v>
      </c>
      <c r="C526" s="138" t="str">
        <f t="shared" si="25"/>
        <v>電三義班級活動</v>
      </c>
      <c r="D526" s="138" t="s">
        <v>53</v>
      </c>
      <c r="E526" s="79" t="str">
        <f t="shared" si="24"/>
        <v>楊宗儒</v>
      </c>
      <c r="G526">
        <f t="shared" si="26"/>
        <v>3</v>
      </c>
    </row>
    <row r="527" spans="1:7" x14ac:dyDescent="0.25">
      <c r="A527" s="138" t="s">
        <v>22</v>
      </c>
      <c r="B527" s="138" t="s">
        <v>403</v>
      </c>
      <c r="C527" s="138" t="str">
        <f t="shared" si="25"/>
        <v>電三義電路學/數位邏輯</v>
      </c>
      <c r="D527" s="138" t="s">
        <v>88</v>
      </c>
      <c r="E527" s="79" t="str">
        <f t="shared" si="24"/>
        <v>莊志偉鍾世英</v>
      </c>
      <c r="F527" s="141" t="s">
        <v>328</v>
      </c>
      <c r="G527">
        <f t="shared" si="26"/>
        <v>6</v>
      </c>
    </row>
    <row r="528" spans="1:7" x14ac:dyDescent="0.25">
      <c r="A528" s="138" t="s">
        <v>22</v>
      </c>
      <c r="B528" s="138" t="s">
        <v>403</v>
      </c>
      <c r="C528" s="138" t="str">
        <f t="shared" si="25"/>
        <v>電三義電路學/數位邏輯</v>
      </c>
      <c r="D528" s="138" t="s">
        <v>146</v>
      </c>
      <c r="E528" s="79" t="str">
        <f t="shared" si="24"/>
        <v>鍾世英</v>
      </c>
      <c r="F528" s="141" t="s">
        <v>328</v>
      </c>
      <c r="G528">
        <f t="shared" si="26"/>
        <v>3</v>
      </c>
    </row>
    <row r="529" spans="1:7" x14ac:dyDescent="0.25">
      <c r="A529" s="138" t="s">
        <v>22</v>
      </c>
      <c r="B529" s="138" t="s">
        <v>190</v>
      </c>
      <c r="C529" s="138" t="str">
        <f t="shared" si="25"/>
        <v>電三義數位邏輯實習</v>
      </c>
      <c r="D529" s="138" t="s">
        <v>70</v>
      </c>
      <c r="E529" s="79" t="str">
        <f t="shared" si="24"/>
        <v>羅正斌</v>
      </c>
      <c r="G529">
        <f t="shared" si="26"/>
        <v>3</v>
      </c>
    </row>
    <row r="530" spans="1:7" x14ac:dyDescent="0.25">
      <c r="A530" s="138" t="s">
        <v>22</v>
      </c>
      <c r="B530" s="138" t="s">
        <v>191</v>
      </c>
      <c r="C530" s="138" t="str">
        <f t="shared" si="25"/>
        <v>電三義電腦硬體裝修實習</v>
      </c>
      <c r="D530" s="138" t="s">
        <v>135</v>
      </c>
      <c r="E530" s="79" t="str">
        <f t="shared" si="24"/>
        <v>傅傳仁</v>
      </c>
      <c r="G530">
        <f t="shared" si="26"/>
        <v>3</v>
      </c>
    </row>
    <row r="531" spans="1:7" x14ac:dyDescent="0.25">
      <c r="A531" s="138" t="s">
        <v>22</v>
      </c>
      <c r="B531" s="138" t="s">
        <v>192</v>
      </c>
      <c r="C531" s="138" t="str">
        <f t="shared" si="25"/>
        <v>電三義工業控制實習</v>
      </c>
      <c r="D531" s="138" t="s">
        <v>56</v>
      </c>
      <c r="E531" s="79" t="str">
        <f t="shared" si="24"/>
        <v>邱光良</v>
      </c>
      <c r="G531">
        <f t="shared" si="26"/>
        <v>3</v>
      </c>
    </row>
    <row r="532" spans="1:7" x14ac:dyDescent="0.25">
      <c r="A532" s="138" t="s">
        <v>22</v>
      </c>
      <c r="B532" s="138" t="s">
        <v>312</v>
      </c>
      <c r="C532" s="138" t="str">
        <f t="shared" si="25"/>
        <v>電三義專業數學</v>
      </c>
      <c r="D532" s="138" t="s">
        <v>141</v>
      </c>
      <c r="E532" s="79" t="str">
        <f t="shared" si="24"/>
        <v>黃毓琳</v>
      </c>
      <c r="G532">
        <f t="shared" si="26"/>
        <v>3</v>
      </c>
    </row>
    <row r="533" spans="1:7" x14ac:dyDescent="0.25">
      <c r="A533" s="138" t="s">
        <v>22</v>
      </c>
      <c r="B533" s="138" t="s">
        <v>133</v>
      </c>
      <c r="C533" s="138" t="str">
        <f t="shared" si="25"/>
        <v>電三義人機介面實習</v>
      </c>
      <c r="D533" s="138" t="s">
        <v>70</v>
      </c>
      <c r="E533" s="79" t="str">
        <f t="shared" si="24"/>
        <v>羅正斌</v>
      </c>
      <c r="G533">
        <f t="shared" si="26"/>
        <v>3</v>
      </c>
    </row>
    <row r="534" spans="1:7" x14ac:dyDescent="0.25">
      <c r="A534" s="138" t="s">
        <v>22</v>
      </c>
      <c r="B534" s="138" t="s">
        <v>136</v>
      </c>
      <c r="C534" s="138" t="str">
        <f t="shared" si="25"/>
        <v>電三義室內配線應用實習</v>
      </c>
      <c r="D534" s="138" t="s">
        <v>148</v>
      </c>
      <c r="E534" s="79" t="str">
        <f t="shared" si="24"/>
        <v>陳進國</v>
      </c>
      <c r="G534">
        <f t="shared" si="26"/>
        <v>3</v>
      </c>
    </row>
    <row r="535" spans="1:7" x14ac:dyDescent="0.25">
      <c r="A535" s="138" t="s">
        <v>22</v>
      </c>
      <c r="B535" s="138" t="s">
        <v>134</v>
      </c>
      <c r="C535" s="138" t="str">
        <f t="shared" si="25"/>
        <v>電三義網路應用實習</v>
      </c>
      <c r="D535" s="138" t="s">
        <v>135</v>
      </c>
      <c r="E535" s="79" t="str">
        <f t="shared" si="24"/>
        <v>傅傳仁</v>
      </c>
      <c r="G535">
        <f t="shared" si="26"/>
        <v>3</v>
      </c>
    </row>
    <row r="536" spans="1:7" x14ac:dyDescent="0.25">
      <c r="A536" s="138" t="s">
        <v>22</v>
      </c>
      <c r="B536" s="138" t="s">
        <v>187</v>
      </c>
      <c r="C536" s="138" t="str">
        <f t="shared" si="25"/>
        <v>電三義單晶片實習</v>
      </c>
      <c r="D536" s="138" t="s">
        <v>70</v>
      </c>
      <c r="E536" s="79" t="str">
        <f t="shared" si="24"/>
        <v>羅正斌</v>
      </c>
      <c r="G536">
        <f t="shared" si="26"/>
        <v>3</v>
      </c>
    </row>
    <row r="537" spans="1:7" x14ac:dyDescent="0.25">
      <c r="A537" s="138" t="s">
        <v>22</v>
      </c>
      <c r="B537" s="138" t="s">
        <v>189</v>
      </c>
      <c r="C537" s="138" t="str">
        <f t="shared" si="25"/>
        <v>電三義電機控制實習</v>
      </c>
      <c r="D537" s="138" t="s">
        <v>148</v>
      </c>
      <c r="E537" s="79" t="str">
        <f t="shared" si="24"/>
        <v>陳進國</v>
      </c>
      <c r="G537">
        <f t="shared" si="26"/>
        <v>3</v>
      </c>
    </row>
    <row r="538" spans="1:7" x14ac:dyDescent="0.25">
      <c r="A538" s="138" t="s">
        <v>22</v>
      </c>
      <c r="B538" s="138" t="s">
        <v>188</v>
      </c>
      <c r="C538" s="138" t="str">
        <f t="shared" si="25"/>
        <v>電三義電腦應用實習</v>
      </c>
      <c r="D538" s="138" t="s">
        <v>135</v>
      </c>
      <c r="E538" s="79" t="str">
        <f t="shared" si="24"/>
        <v>傅傳仁</v>
      </c>
      <c r="G538">
        <f t="shared" si="26"/>
        <v>3</v>
      </c>
    </row>
    <row r="539" spans="1:7" x14ac:dyDescent="0.25">
      <c r="A539" s="138" t="s">
        <v>22</v>
      </c>
      <c r="B539" s="138" t="s">
        <v>63</v>
      </c>
      <c r="C539" s="138" t="str">
        <f t="shared" si="25"/>
        <v>電三義國學常識</v>
      </c>
      <c r="D539" s="138" t="s">
        <v>59</v>
      </c>
      <c r="E539" s="79" t="str">
        <f t="shared" si="24"/>
        <v>周古陽</v>
      </c>
      <c r="G539">
        <f t="shared" si="26"/>
        <v>3</v>
      </c>
    </row>
    <row r="540" spans="1:7" x14ac:dyDescent="0.25">
      <c r="A540" s="138" t="s">
        <v>22</v>
      </c>
      <c r="B540" s="138" t="s">
        <v>95</v>
      </c>
      <c r="C540" s="138" t="str">
        <f t="shared" si="25"/>
        <v>電三義英文閱讀</v>
      </c>
      <c r="D540" s="138" t="s">
        <v>90</v>
      </c>
      <c r="E540" s="79" t="str">
        <f t="shared" si="24"/>
        <v>邱昀儀</v>
      </c>
      <c r="F540" s="86"/>
      <c r="G540">
        <f t="shared" si="26"/>
        <v>3</v>
      </c>
    </row>
    <row r="541" spans="1:7" x14ac:dyDescent="0.25">
      <c r="A541" s="138" t="s">
        <v>153</v>
      </c>
      <c r="B541" s="138" t="s">
        <v>363</v>
      </c>
      <c r="C541" s="138" t="str">
        <f t="shared" si="25"/>
        <v>綜三仁英語文</v>
      </c>
      <c r="D541" s="138" t="s">
        <v>376</v>
      </c>
      <c r="E541" s="79" t="str">
        <f t="shared" si="24"/>
        <v>周麗</v>
      </c>
      <c r="F541" s="86"/>
      <c r="G541">
        <f t="shared" si="26"/>
        <v>2</v>
      </c>
    </row>
    <row r="542" spans="1:7" x14ac:dyDescent="0.25">
      <c r="A542" s="138" t="s">
        <v>153</v>
      </c>
      <c r="B542" s="138" t="s">
        <v>52</v>
      </c>
      <c r="C542" s="138" t="str">
        <f t="shared" si="25"/>
        <v>綜三仁體育</v>
      </c>
      <c r="D542" s="138" t="s">
        <v>68</v>
      </c>
      <c r="E542" s="79" t="str">
        <f t="shared" si="24"/>
        <v>謝佩君</v>
      </c>
      <c r="G542">
        <f t="shared" si="26"/>
        <v>3</v>
      </c>
    </row>
    <row r="543" spans="1:7" x14ac:dyDescent="0.25">
      <c r="A543" s="138" t="s">
        <v>153</v>
      </c>
      <c r="B543" s="138" t="s">
        <v>120</v>
      </c>
      <c r="C543" s="138" t="str">
        <f t="shared" si="25"/>
        <v>綜三仁專題實作</v>
      </c>
      <c r="D543" s="138" t="s">
        <v>174</v>
      </c>
      <c r="E543" s="79" t="str">
        <f t="shared" si="24"/>
        <v>張淑芬</v>
      </c>
      <c r="G543">
        <f t="shared" si="26"/>
        <v>3</v>
      </c>
    </row>
    <row r="544" spans="1:7" x14ac:dyDescent="0.25">
      <c r="A544" s="138" t="s">
        <v>153</v>
      </c>
      <c r="B544" s="138" t="s">
        <v>155</v>
      </c>
      <c r="C544" s="138" t="str">
        <f t="shared" si="25"/>
        <v>綜三仁烘焙加工實作</v>
      </c>
      <c r="D544" s="138" t="s">
        <v>174</v>
      </c>
      <c r="E544" s="79" t="str">
        <f t="shared" si="24"/>
        <v>張淑芬</v>
      </c>
      <c r="G544">
        <f t="shared" si="26"/>
        <v>3</v>
      </c>
    </row>
    <row r="545" spans="1:7" x14ac:dyDescent="0.25">
      <c r="A545" s="138" t="s">
        <v>153</v>
      </c>
      <c r="B545" s="138" t="s">
        <v>319</v>
      </c>
      <c r="C545" s="138" t="str">
        <f t="shared" si="25"/>
        <v>綜三仁園產品處理與利用實習</v>
      </c>
      <c r="D545" s="138" t="s">
        <v>174</v>
      </c>
      <c r="E545" s="79" t="str">
        <f t="shared" si="24"/>
        <v>張淑芬</v>
      </c>
      <c r="G545">
        <f t="shared" si="26"/>
        <v>3</v>
      </c>
    </row>
    <row r="546" spans="1:7" x14ac:dyDescent="0.25">
      <c r="A546" s="138" t="s">
        <v>153</v>
      </c>
      <c r="B546" s="138" t="s">
        <v>65</v>
      </c>
      <c r="C546" s="138" t="str">
        <f t="shared" si="25"/>
        <v>綜三仁團體活動時間</v>
      </c>
      <c r="D546" s="138" t="s">
        <v>66</v>
      </c>
      <c r="E546" s="79" t="str">
        <f t="shared" si="24"/>
        <v/>
      </c>
      <c r="G546">
        <f t="shared" si="26"/>
        <v>0</v>
      </c>
    </row>
    <row r="547" spans="1:7" x14ac:dyDescent="0.25">
      <c r="A547" s="138" t="s">
        <v>153</v>
      </c>
      <c r="B547" s="138" t="s">
        <v>67</v>
      </c>
      <c r="C547" s="138" t="str">
        <f t="shared" si="25"/>
        <v>綜三仁班級活動</v>
      </c>
      <c r="D547" s="138" t="s">
        <v>174</v>
      </c>
      <c r="E547" s="79" t="str">
        <f t="shared" si="24"/>
        <v>張淑芬</v>
      </c>
      <c r="F547" s="86"/>
      <c r="G547">
        <f t="shared" si="26"/>
        <v>3</v>
      </c>
    </row>
    <row r="548" spans="1:7" x14ac:dyDescent="0.25">
      <c r="A548" s="138" t="s">
        <v>153</v>
      </c>
      <c r="B548" s="138" t="s">
        <v>194</v>
      </c>
      <c r="C548" s="138" t="str">
        <f t="shared" si="25"/>
        <v>綜三仁社區清潔服務實習</v>
      </c>
      <c r="D548" s="138" t="s">
        <v>174</v>
      </c>
      <c r="E548" s="79" t="str">
        <f t="shared" si="24"/>
        <v>張淑芬</v>
      </c>
      <c r="F548" s="86"/>
      <c r="G548">
        <f t="shared" si="26"/>
        <v>3</v>
      </c>
    </row>
    <row r="549" spans="1:7" x14ac:dyDescent="0.25">
      <c r="A549" s="138" t="s">
        <v>153</v>
      </c>
      <c r="B549" s="138" t="s">
        <v>195</v>
      </c>
      <c r="C549" s="138" t="str">
        <f t="shared" si="25"/>
        <v>綜三仁門市實習</v>
      </c>
      <c r="D549" s="138" t="s">
        <v>174</v>
      </c>
      <c r="E549" s="79" t="str">
        <f t="shared" si="24"/>
        <v>張淑芬</v>
      </c>
      <c r="G549">
        <f t="shared" si="26"/>
        <v>3</v>
      </c>
    </row>
    <row r="550" spans="1:7" x14ac:dyDescent="0.25">
      <c r="A550" s="138" t="s">
        <v>153</v>
      </c>
      <c r="B550" s="138" t="s">
        <v>196</v>
      </c>
      <c r="C550" s="138" t="str">
        <f t="shared" si="25"/>
        <v>綜三仁商品整理實習</v>
      </c>
      <c r="D550" s="138" t="s">
        <v>156</v>
      </c>
      <c r="E550" s="79" t="str">
        <f t="shared" si="24"/>
        <v>胡舒華</v>
      </c>
      <c r="G550">
        <f t="shared" si="26"/>
        <v>3</v>
      </c>
    </row>
    <row r="551" spans="1:7" x14ac:dyDescent="0.25">
      <c r="A551" s="138" t="s">
        <v>153</v>
      </c>
      <c r="B551" s="138" t="s">
        <v>318</v>
      </c>
      <c r="C551" s="138" t="str">
        <f t="shared" si="25"/>
        <v>綜三仁顧客服務實作</v>
      </c>
      <c r="D551" s="138" t="s">
        <v>156</v>
      </c>
      <c r="E551" s="79" t="str">
        <f t="shared" si="24"/>
        <v>胡舒華</v>
      </c>
      <c r="G551">
        <f t="shared" si="26"/>
        <v>3</v>
      </c>
    </row>
    <row r="552" spans="1:7" x14ac:dyDescent="0.25">
      <c r="A552" s="138" t="s">
        <v>153</v>
      </c>
      <c r="B552" s="138" t="s">
        <v>317</v>
      </c>
      <c r="C552" s="138" t="str">
        <f t="shared" si="25"/>
        <v>綜三仁商店經營實習</v>
      </c>
      <c r="D552" s="138" t="s">
        <v>154</v>
      </c>
      <c r="E552" s="79" t="str">
        <f t="shared" si="24"/>
        <v>陳信瑋</v>
      </c>
      <c r="G552">
        <f t="shared" si="26"/>
        <v>3</v>
      </c>
    </row>
    <row r="553" spans="1:7" x14ac:dyDescent="0.25">
      <c r="A553" s="138" t="s">
        <v>153</v>
      </c>
      <c r="B553" s="138" t="s">
        <v>364</v>
      </c>
      <c r="C553" s="138" t="str">
        <f t="shared" si="25"/>
        <v>綜三仁國語文</v>
      </c>
      <c r="D553" s="138" t="s">
        <v>156</v>
      </c>
      <c r="E553" s="79" t="str">
        <f t="shared" si="24"/>
        <v>胡舒華</v>
      </c>
      <c r="G553">
        <f t="shared" si="26"/>
        <v>3</v>
      </c>
    </row>
    <row r="554" spans="1:7" x14ac:dyDescent="0.25">
      <c r="A554" s="138" t="s">
        <v>153</v>
      </c>
      <c r="B554" s="138" t="s">
        <v>208</v>
      </c>
      <c r="C554" s="138" t="str">
        <f t="shared" si="25"/>
        <v>綜三仁社會技巧</v>
      </c>
      <c r="D554" s="138" t="s">
        <v>214</v>
      </c>
      <c r="E554" s="79" t="str">
        <f t="shared" si="24"/>
        <v>黃君豪</v>
      </c>
      <c r="G554">
        <f t="shared" si="26"/>
        <v>3</v>
      </c>
    </row>
    <row r="555" spans="1:7" x14ac:dyDescent="0.25">
      <c r="A555" s="138" t="s">
        <v>197</v>
      </c>
      <c r="B555" s="138" t="s">
        <v>67</v>
      </c>
      <c r="C555" s="138" t="str">
        <f t="shared" si="25"/>
        <v>社群班級活動</v>
      </c>
      <c r="D555" s="138" t="s">
        <v>66</v>
      </c>
      <c r="E555" s="79" t="str">
        <f t="shared" si="24"/>
        <v/>
      </c>
      <c r="G555">
        <f t="shared" si="26"/>
        <v>0</v>
      </c>
    </row>
    <row r="556" spans="1:7" x14ac:dyDescent="0.25">
      <c r="A556" s="138" t="s">
        <v>197</v>
      </c>
      <c r="B556" s="138" t="s">
        <v>212</v>
      </c>
      <c r="C556" s="138" t="str">
        <f t="shared" si="25"/>
        <v>社群社群時間(英)</v>
      </c>
      <c r="D556" s="138" t="s">
        <v>96</v>
      </c>
      <c r="E556" s="79" t="str">
        <f t="shared" si="24"/>
        <v>陳怡如吳美鶯邱昀儀徐瑞華</v>
      </c>
      <c r="G556">
        <f t="shared" si="26"/>
        <v>12</v>
      </c>
    </row>
    <row r="557" spans="1:7" x14ac:dyDescent="0.25">
      <c r="A557" s="138" t="s">
        <v>197</v>
      </c>
      <c r="B557" s="138" t="s">
        <v>212</v>
      </c>
      <c r="C557" s="138" t="str">
        <f t="shared" si="25"/>
        <v>社群社群時間(英)</v>
      </c>
      <c r="D557" s="138" t="s">
        <v>110</v>
      </c>
      <c r="E557" s="79" t="str">
        <f t="shared" si="24"/>
        <v>吳美鶯邱昀儀徐瑞華</v>
      </c>
      <c r="G557">
        <f t="shared" si="26"/>
        <v>9</v>
      </c>
    </row>
    <row r="558" spans="1:7" x14ac:dyDescent="0.25">
      <c r="A558" s="138" t="s">
        <v>197</v>
      </c>
      <c r="B558" s="138" t="s">
        <v>212</v>
      </c>
      <c r="C558" s="138" t="str">
        <f t="shared" si="25"/>
        <v>社群社群時間(英)</v>
      </c>
      <c r="D558" s="138" t="s">
        <v>90</v>
      </c>
      <c r="E558" s="79" t="str">
        <f t="shared" si="24"/>
        <v>邱昀儀徐瑞華</v>
      </c>
      <c r="G558">
        <f t="shared" si="26"/>
        <v>6</v>
      </c>
    </row>
    <row r="559" spans="1:7" x14ac:dyDescent="0.25">
      <c r="A559" s="138" t="s">
        <v>197</v>
      </c>
      <c r="B559" s="138" t="s">
        <v>212</v>
      </c>
      <c r="C559" s="138" t="str">
        <f t="shared" si="25"/>
        <v>社群社群時間(英)</v>
      </c>
      <c r="D559" s="138" t="s">
        <v>370</v>
      </c>
      <c r="E559" s="79" t="str">
        <f t="shared" si="24"/>
        <v>徐瑞華</v>
      </c>
      <c r="G559">
        <f t="shared" si="26"/>
        <v>3</v>
      </c>
    </row>
    <row r="560" spans="1:7" x14ac:dyDescent="0.25">
      <c r="A560" s="138" t="s">
        <v>197</v>
      </c>
      <c r="B560" s="138" t="s">
        <v>211</v>
      </c>
      <c r="C560" s="138" t="str">
        <f t="shared" si="25"/>
        <v>社群社群時間(國)</v>
      </c>
      <c r="D560" s="138" t="s">
        <v>139</v>
      </c>
      <c r="E560" s="79" t="str">
        <f t="shared" si="24"/>
        <v>陳建德胡文宗傅苡嫙周古陽邱靜瑤向元玲</v>
      </c>
      <c r="G560">
        <f t="shared" si="26"/>
        <v>18</v>
      </c>
    </row>
    <row r="561" spans="1:7" x14ac:dyDescent="0.25">
      <c r="A561" s="138" t="s">
        <v>197</v>
      </c>
      <c r="B561" s="138" t="s">
        <v>211</v>
      </c>
      <c r="C561" s="138" t="str">
        <f t="shared" si="25"/>
        <v>社群社群時間(國)</v>
      </c>
      <c r="D561" s="138" t="s">
        <v>159</v>
      </c>
      <c r="E561" s="79" t="str">
        <f t="shared" si="24"/>
        <v>胡文宗傅苡嫙周古陽邱靜瑤向元玲</v>
      </c>
      <c r="G561">
        <f t="shared" si="26"/>
        <v>15</v>
      </c>
    </row>
    <row r="562" spans="1:7" x14ac:dyDescent="0.25">
      <c r="A562" s="138" t="s">
        <v>197</v>
      </c>
      <c r="B562" s="138" t="s">
        <v>211</v>
      </c>
      <c r="C562" s="138" t="str">
        <f t="shared" si="25"/>
        <v>社群社群時間(國)</v>
      </c>
      <c r="D562" s="138" t="s">
        <v>58</v>
      </c>
      <c r="E562" s="79" t="str">
        <f t="shared" si="24"/>
        <v>傅苡嫙周古陽邱靜瑤向元玲</v>
      </c>
      <c r="G562">
        <f t="shared" si="26"/>
        <v>12</v>
      </c>
    </row>
    <row r="563" spans="1:7" x14ac:dyDescent="0.25">
      <c r="A563" s="138" t="s">
        <v>197</v>
      </c>
      <c r="B563" s="138" t="s">
        <v>211</v>
      </c>
      <c r="C563" s="138" t="str">
        <f t="shared" si="25"/>
        <v>社群社群時間(國)</v>
      </c>
      <c r="D563" s="138" t="s">
        <v>59</v>
      </c>
      <c r="E563" s="79" t="str">
        <f t="shared" si="24"/>
        <v>周古陽邱靜瑤向元玲</v>
      </c>
      <c r="G563">
        <f t="shared" si="26"/>
        <v>9</v>
      </c>
    </row>
    <row r="564" spans="1:7" x14ac:dyDescent="0.25">
      <c r="A564" s="138" t="s">
        <v>197</v>
      </c>
      <c r="B564" s="138" t="s">
        <v>211</v>
      </c>
      <c r="C564" s="138" t="str">
        <f t="shared" si="25"/>
        <v>社群社群時間(國)</v>
      </c>
      <c r="D564" s="138" t="s">
        <v>81</v>
      </c>
      <c r="E564" s="79" t="str">
        <f t="shared" si="24"/>
        <v>邱靜瑤向元玲</v>
      </c>
      <c r="G564">
        <f t="shared" si="26"/>
        <v>6</v>
      </c>
    </row>
    <row r="565" spans="1:7" x14ac:dyDescent="0.25">
      <c r="A565" s="138" t="s">
        <v>197</v>
      </c>
      <c r="B565" s="138" t="s">
        <v>211</v>
      </c>
      <c r="C565" s="138" t="str">
        <f t="shared" si="25"/>
        <v>社群社群時間(國)</v>
      </c>
      <c r="D565" s="138" t="s">
        <v>168</v>
      </c>
      <c r="E565" s="79" t="str">
        <f t="shared" si="24"/>
        <v>向元玲</v>
      </c>
      <c r="G565">
        <f t="shared" si="26"/>
        <v>3</v>
      </c>
    </row>
    <row r="566" spans="1:7" x14ac:dyDescent="0.25">
      <c r="A566" s="138" t="s">
        <v>197</v>
      </c>
      <c r="B566" s="138" t="s">
        <v>198</v>
      </c>
      <c r="C566" s="138" t="str">
        <f t="shared" si="25"/>
        <v>社群社群時間(藝能)</v>
      </c>
      <c r="D566" s="138" t="s">
        <v>367</v>
      </c>
      <c r="E566" s="79" t="str">
        <f t="shared" si="24"/>
        <v>江寬玗林勳耀邱垂杰陳志逸謝佩君楊宗儒鍾玉磬胡敏琳</v>
      </c>
      <c r="F566" s="86"/>
      <c r="G566">
        <f t="shared" si="26"/>
        <v>24</v>
      </c>
    </row>
    <row r="567" spans="1:7" x14ac:dyDescent="0.25">
      <c r="A567" s="138" t="s">
        <v>197</v>
      </c>
      <c r="B567" s="138" t="s">
        <v>198</v>
      </c>
      <c r="C567" s="138" t="str">
        <f t="shared" si="25"/>
        <v>社群社群時間(藝能)</v>
      </c>
      <c r="D567" s="138" t="s">
        <v>50</v>
      </c>
      <c r="E567" s="79" t="str">
        <f t="shared" si="24"/>
        <v>林勳耀邱垂杰陳志逸謝佩君楊宗儒鍾玉磬胡敏琳</v>
      </c>
      <c r="F567" s="86"/>
      <c r="G567">
        <f t="shared" si="26"/>
        <v>21</v>
      </c>
    </row>
    <row r="568" spans="1:7" x14ac:dyDescent="0.25">
      <c r="A568" s="138" t="s">
        <v>197</v>
      </c>
      <c r="B568" s="138" t="s">
        <v>198</v>
      </c>
      <c r="C568" s="138" t="str">
        <f t="shared" si="25"/>
        <v>社群社群時間(藝能)</v>
      </c>
      <c r="D568" s="138" t="s">
        <v>111</v>
      </c>
      <c r="E568" s="79" t="str">
        <f t="shared" si="24"/>
        <v>邱垂杰陳志逸謝佩君楊宗儒鍾玉磬胡敏琳</v>
      </c>
      <c r="G568">
        <f t="shared" si="26"/>
        <v>18</v>
      </c>
    </row>
    <row r="569" spans="1:7" x14ac:dyDescent="0.25">
      <c r="A569" s="138" t="s">
        <v>197</v>
      </c>
      <c r="B569" s="138" t="s">
        <v>198</v>
      </c>
      <c r="C569" s="138" t="str">
        <f t="shared" si="25"/>
        <v>社群社群時間(藝能)</v>
      </c>
      <c r="D569" s="138" t="s">
        <v>84</v>
      </c>
      <c r="E569" s="79" t="str">
        <f t="shared" si="24"/>
        <v>陳志逸謝佩君楊宗儒鍾玉磬胡敏琳</v>
      </c>
      <c r="G569">
        <f t="shared" si="26"/>
        <v>15</v>
      </c>
    </row>
    <row r="570" spans="1:7" x14ac:dyDescent="0.25">
      <c r="A570" s="138" t="s">
        <v>197</v>
      </c>
      <c r="B570" s="138" t="s">
        <v>198</v>
      </c>
      <c r="C570" s="138" t="str">
        <f t="shared" si="25"/>
        <v>社群社群時間(藝能)</v>
      </c>
      <c r="D570" s="138" t="s">
        <v>68</v>
      </c>
      <c r="E570" s="79" t="str">
        <f t="shared" si="24"/>
        <v>謝佩君楊宗儒鍾玉磬胡敏琳</v>
      </c>
      <c r="G570">
        <f t="shared" si="26"/>
        <v>12</v>
      </c>
    </row>
    <row r="571" spans="1:7" x14ac:dyDescent="0.25">
      <c r="A571" s="138" t="s">
        <v>197</v>
      </c>
      <c r="B571" s="138" t="s">
        <v>198</v>
      </c>
      <c r="C571" s="138" t="str">
        <f t="shared" si="25"/>
        <v>社群社群時間(藝能)</v>
      </c>
      <c r="D571" s="138" t="s">
        <v>53</v>
      </c>
      <c r="E571" s="79" t="str">
        <f t="shared" si="24"/>
        <v>楊宗儒鍾玉磬胡敏琳</v>
      </c>
      <c r="G571">
        <f t="shared" si="26"/>
        <v>9</v>
      </c>
    </row>
    <row r="572" spans="1:7" x14ac:dyDescent="0.25">
      <c r="A572" s="138" t="s">
        <v>197</v>
      </c>
      <c r="B572" s="138" t="s">
        <v>198</v>
      </c>
      <c r="C572" s="138" t="str">
        <f t="shared" si="25"/>
        <v>社群社群時間(藝能)</v>
      </c>
      <c r="D572" s="138" t="s">
        <v>199</v>
      </c>
      <c r="E572" s="79" t="str">
        <f t="shared" si="24"/>
        <v>鍾玉磬胡敏琳</v>
      </c>
      <c r="G572">
        <f t="shared" si="26"/>
        <v>6</v>
      </c>
    </row>
    <row r="573" spans="1:7" x14ac:dyDescent="0.25">
      <c r="A573" s="138" t="s">
        <v>197</v>
      </c>
      <c r="B573" s="138" t="s">
        <v>198</v>
      </c>
      <c r="C573" s="138" t="str">
        <f t="shared" si="25"/>
        <v>社群社群時間(藝能)</v>
      </c>
      <c r="D573" s="138" t="s">
        <v>200</v>
      </c>
      <c r="E573" s="79" t="str">
        <f t="shared" si="24"/>
        <v>胡敏琳</v>
      </c>
      <c r="G573">
        <f t="shared" si="26"/>
        <v>3</v>
      </c>
    </row>
    <row r="574" spans="1:7" x14ac:dyDescent="0.25">
      <c r="A574" s="138" t="s">
        <v>197</v>
      </c>
      <c r="B574" s="138" t="s">
        <v>201</v>
      </c>
      <c r="C574" s="138" t="str">
        <f t="shared" si="25"/>
        <v>社群社群時間(社)</v>
      </c>
      <c r="D574" s="138" t="s">
        <v>60</v>
      </c>
      <c r="E574" s="79" t="str">
        <f t="shared" si="24"/>
        <v>張哲維謝王杰張至行鄭德芳鍾菩璿李彥葳</v>
      </c>
      <c r="G574">
        <f t="shared" si="26"/>
        <v>18</v>
      </c>
    </row>
    <row r="575" spans="1:7" x14ac:dyDescent="0.25">
      <c r="A575" s="138" t="s">
        <v>197</v>
      </c>
      <c r="B575" s="138" t="s">
        <v>201</v>
      </c>
      <c r="C575" s="138" t="str">
        <f t="shared" si="25"/>
        <v>社群社群時間(社)</v>
      </c>
      <c r="D575" s="138" t="s">
        <v>373</v>
      </c>
      <c r="E575" s="79" t="str">
        <f t="shared" si="24"/>
        <v>謝王杰張至行鄭德芳鍾菩璿李彥葳</v>
      </c>
      <c r="G575">
        <f t="shared" si="26"/>
        <v>15</v>
      </c>
    </row>
    <row r="576" spans="1:7" x14ac:dyDescent="0.25">
      <c r="A576" s="138" t="s">
        <v>197</v>
      </c>
      <c r="B576" s="138" t="s">
        <v>201</v>
      </c>
      <c r="C576" s="138" t="str">
        <f t="shared" si="25"/>
        <v>社群社群時間(社)</v>
      </c>
      <c r="D576" s="138" t="s">
        <v>140</v>
      </c>
      <c r="E576" s="79" t="str">
        <f t="shared" si="24"/>
        <v>張至行鄭德芳鍾菩璿李彥葳</v>
      </c>
      <c r="G576">
        <f t="shared" si="26"/>
        <v>12</v>
      </c>
    </row>
    <row r="577" spans="1:7" x14ac:dyDescent="0.25">
      <c r="A577" s="138" t="s">
        <v>197</v>
      </c>
      <c r="B577" s="138" t="s">
        <v>201</v>
      </c>
      <c r="C577" s="138" t="str">
        <f t="shared" si="25"/>
        <v>社群社群時間(社)</v>
      </c>
      <c r="D577" s="138" t="s">
        <v>202</v>
      </c>
      <c r="E577" s="79" t="str">
        <f t="shared" si="24"/>
        <v>鄭德芳鍾菩璿李彥葳</v>
      </c>
      <c r="G577">
        <f t="shared" si="26"/>
        <v>9</v>
      </c>
    </row>
    <row r="578" spans="1:7" x14ac:dyDescent="0.25">
      <c r="A578" s="138" t="s">
        <v>197</v>
      </c>
      <c r="B578" s="138" t="s">
        <v>201</v>
      </c>
      <c r="C578" s="138" t="str">
        <f t="shared" si="25"/>
        <v>社群社群時間(社)</v>
      </c>
      <c r="D578" s="138" t="s">
        <v>366</v>
      </c>
      <c r="E578" s="79" t="str">
        <f t="shared" ref="E578:E641" si="27">IF(COUNTIF(C578:C3584,C578)&gt;1,D578&amp;""&amp;VLOOKUP(C578,C579:E3584,3,FALSE),D578)</f>
        <v>鍾菩璿李彥葳</v>
      </c>
      <c r="G578">
        <f t="shared" si="26"/>
        <v>6</v>
      </c>
    </row>
    <row r="579" spans="1:7" x14ac:dyDescent="0.25">
      <c r="A579" s="138" t="s">
        <v>197</v>
      </c>
      <c r="B579" s="138" t="s">
        <v>201</v>
      </c>
      <c r="C579" s="138" t="str">
        <f t="shared" ref="C579:C614" si="28">A579&amp;B579</f>
        <v>社群社群時間(社)</v>
      </c>
      <c r="D579" s="138" t="s">
        <v>394</v>
      </c>
      <c r="E579" s="79" t="str">
        <f t="shared" si="27"/>
        <v>李彥葳</v>
      </c>
      <c r="G579">
        <f t="shared" ref="G579:G642" si="29">LEN(E579)</f>
        <v>3</v>
      </c>
    </row>
    <row r="580" spans="1:7" x14ac:dyDescent="0.25">
      <c r="A580" s="138" t="s">
        <v>197</v>
      </c>
      <c r="B580" s="138" t="s">
        <v>203</v>
      </c>
      <c r="C580" s="138" t="str">
        <f t="shared" si="28"/>
        <v>社群社群時間(數)</v>
      </c>
      <c r="D580" s="138" t="s">
        <v>141</v>
      </c>
      <c r="E580" s="79" t="str">
        <f t="shared" si="27"/>
        <v>黃毓琳劉哲甫楊慕華黃瓊慧江其龍</v>
      </c>
      <c r="G580">
        <f t="shared" si="29"/>
        <v>15</v>
      </c>
    </row>
    <row r="581" spans="1:7" x14ac:dyDescent="0.25">
      <c r="A581" s="138" t="s">
        <v>197</v>
      </c>
      <c r="B581" s="138" t="s">
        <v>203</v>
      </c>
      <c r="C581" s="138" t="str">
        <f t="shared" si="28"/>
        <v>社群社群時間(數)</v>
      </c>
      <c r="D581" s="138" t="s">
        <v>73</v>
      </c>
      <c r="E581" s="79" t="str">
        <f t="shared" si="27"/>
        <v>劉哲甫楊慕華黃瓊慧江其龍</v>
      </c>
      <c r="G581">
        <f t="shared" si="29"/>
        <v>12</v>
      </c>
    </row>
    <row r="582" spans="1:7" x14ac:dyDescent="0.25">
      <c r="A582" s="138" t="s">
        <v>197</v>
      </c>
      <c r="B582" s="138" t="s">
        <v>203</v>
      </c>
      <c r="C582" s="138" t="str">
        <f t="shared" si="28"/>
        <v>社群社群時間(數)</v>
      </c>
      <c r="D582" s="138" t="s">
        <v>372</v>
      </c>
      <c r="E582" s="79" t="str">
        <f t="shared" si="27"/>
        <v>楊慕華黃瓊慧江其龍</v>
      </c>
      <c r="G582">
        <f t="shared" si="29"/>
        <v>9</v>
      </c>
    </row>
    <row r="583" spans="1:7" x14ac:dyDescent="0.25">
      <c r="A583" s="138" t="s">
        <v>197</v>
      </c>
      <c r="B583" s="138" t="s">
        <v>203</v>
      </c>
      <c r="C583" s="138" t="str">
        <f t="shared" si="28"/>
        <v>社群社群時間(數)</v>
      </c>
      <c r="D583" s="138" t="s">
        <v>175</v>
      </c>
      <c r="E583" s="79" t="str">
        <f t="shared" si="27"/>
        <v>黃瓊慧江其龍</v>
      </c>
      <c r="G583">
        <f t="shared" si="29"/>
        <v>6</v>
      </c>
    </row>
    <row r="584" spans="1:7" x14ac:dyDescent="0.25">
      <c r="A584" s="138" t="s">
        <v>197</v>
      </c>
      <c r="B584" s="138" t="s">
        <v>203</v>
      </c>
      <c r="C584" s="138" t="str">
        <f t="shared" si="28"/>
        <v>社群社群時間(數)</v>
      </c>
      <c r="D584" s="138" t="s">
        <v>85</v>
      </c>
      <c r="E584" s="79" t="str">
        <f t="shared" si="27"/>
        <v>江其龍</v>
      </c>
      <c r="G584">
        <f t="shared" si="29"/>
        <v>3</v>
      </c>
    </row>
    <row r="585" spans="1:7" x14ac:dyDescent="0.25">
      <c r="A585" s="138" t="s">
        <v>216</v>
      </c>
      <c r="B585" s="138" t="s">
        <v>112</v>
      </c>
      <c r="C585" s="138" t="str">
        <f t="shared" si="28"/>
        <v>彈性學習彈性學習時間</v>
      </c>
      <c r="D585" s="138" t="s">
        <v>367</v>
      </c>
      <c r="E585" s="79" t="str">
        <f t="shared" si="27"/>
        <v>江寬玗吳美鶯邱昀儀林佩樺張哲維邱垂杰楊宗儒錢癸真溫俊卿黎采玟黃怡萍林慈玉沈辰融何家誠莊志偉陳瑞斌張至行張淑芬</v>
      </c>
      <c r="G585">
        <f t="shared" si="29"/>
        <v>54</v>
      </c>
    </row>
    <row r="586" spans="1:7" x14ac:dyDescent="0.25">
      <c r="A586" s="138" t="s">
        <v>216</v>
      </c>
      <c r="B586" s="138" t="s">
        <v>112</v>
      </c>
      <c r="C586" s="138" t="str">
        <f t="shared" si="28"/>
        <v>彈性學習彈性學習時間</v>
      </c>
      <c r="D586" s="138" t="s">
        <v>110</v>
      </c>
      <c r="E586" s="79" t="str">
        <f t="shared" si="27"/>
        <v>吳美鶯邱昀儀林佩樺張哲維邱垂杰楊宗儒錢癸真溫俊卿黎采玟黃怡萍林慈玉沈辰融何家誠莊志偉陳瑞斌張至行張淑芬</v>
      </c>
      <c r="G586">
        <f t="shared" si="29"/>
        <v>51</v>
      </c>
    </row>
    <row r="587" spans="1:7" x14ac:dyDescent="0.25">
      <c r="A587" s="138" t="s">
        <v>216</v>
      </c>
      <c r="B587" s="138" t="s">
        <v>112</v>
      </c>
      <c r="C587" s="138" t="str">
        <f t="shared" si="28"/>
        <v>彈性學習彈性學習時間</v>
      </c>
      <c r="D587" s="138" t="s">
        <v>90</v>
      </c>
      <c r="E587" s="79" t="str">
        <f t="shared" si="27"/>
        <v>邱昀儀林佩樺張哲維邱垂杰楊宗儒錢癸真溫俊卿黎采玟黃怡萍林慈玉沈辰融何家誠莊志偉陳瑞斌張至行張淑芬</v>
      </c>
      <c r="G587">
        <f t="shared" si="29"/>
        <v>48</v>
      </c>
    </row>
    <row r="588" spans="1:7" x14ac:dyDescent="0.25">
      <c r="A588" s="138" t="s">
        <v>216</v>
      </c>
      <c r="B588" s="138" t="s">
        <v>112</v>
      </c>
      <c r="C588" s="138" t="str">
        <f t="shared" si="28"/>
        <v>彈性學習彈性學習時間</v>
      </c>
      <c r="D588" s="138" t="s">
        <v>365</v>
      </c>
      <c r="E588" s="79" t="str">
        <f t="shared" si="27"/>
        <v>林佩樺張哲維邱垂杰楊宗儒錢癸真溫俊卿黎采玟黃怡萍林慈玉沈辰融何家誠莊志偉陳瑞斌張至行張淑芬</v>
      </c>
      <c r="G588">
        <f t="shared" si="29"/>
        <v>45</v>
      </c>
    </row>
    <row r="589" spans="1:7" x14ac:dyDescent="0.25">
      <c r="A589" s="138" t="s">
        <v>216</v>
      </c>
      <c r="B589" s="138" t="s">
        <v>112</v>
      </c>
      <c r="C589" s="138" t="str">
        <f t="shared" si="28"/>
        <v>彈性學習彈性學習時間</v>
      </c>
      <c r="D589" s="138" t="s">
        <v>60</v>
      </c>
      <c r="E589" s="79" t="str">
        <f t="shared" si="27"/>
        <v>張哲維邱垂杰楊宗儒錢癸真溫俊卿黎采玟黃怡萍林慈玉沈辰融何家誠莊志偉陳瑞斌張至行張淑芬</v>
      </c>
      <c r="G589">
        <f t="shared" si="29"/>
        <v>42</v>
      </c>
    </row>
    <row r="590" spans="1:7" x14ac:dyDescent="0.25">
      <c r="A590" s="138" t="s">
        <v>216</v>
      </c>
      <c r="B590" s="138" t="s">
        <v>112</v>
      </c>
      <c r="C590" s="138" t="str">
        <f t="shared" si="28"/>
        <v>彈性學習彈性學習時間</v>
      </c>
      <c r="D590" s="138" t="s">
        <v>111</v>
      </c>
      <c r="E590" s="79" t="str">
        <f t="shared" si="27"/>
        <v>邱垂杰楊宗儒錢癸真溫俊卿黎采玟黃怡萍林慈玉沈辰融何家誠莊志偉陳瑞斌張至行張淑芬</v>
      </c>
      <c r="G590">
        <f t="shared" si="29"/>
        <v>39</v>
      </c>
    </row>
    <row r="591" spans="1:7" x14ac:dyDescent="0.25">
      <c r="A591" s="138" t="s">
        <v>216</v>
      </c>
      <c r="B591" s="138" t="s">
        <v>112</v>
      </c>
      <c r="C591" s="138" t="str">
        <f t="shared" si="28"/>
        <v>彈性學習彈性學習時間</v>
      </c>
      <c r="D591" s="138" t="s">
        <v>53</v>
      </c>
      <c r="E591" s="79" t="str">
        <f t="shared" si="27"/>
        <v>楊宗儒錢癸真溫俊卿黎采玟黃怡萍林慈玉沈辰融何家誠莊志偉陳瑞斌張至行張淑芬</v>
      </c>
      <c r="G591">
        <f t="shared" si="29"/>
        <v>36</v>
      </c>
    </row>
    <row r="592" spans="1:7" x14ac:dyDescent="0.25">
      <c r="A592" s="138" t="s">
        <v>216</v>
      </c>
      <c r="B592" s="138" t="s">
        <v>112</v>
      </c>
      <c r="C592" s="138" t="str">
        <f t="shared" si="28"/>
        <v>彈性學習彈性學習時間</v>
      </c>
      <c r="D592" s="138" t="s">
        <v>320</v>
      </c>
      <c r="E592" s="79" t="str">
        <f t="shared" si="27"/>
        <v>錢癸真溫俊卿黎采玟黃怡萍林慈玉沈辰融何家誠莊志偉陳瑞斌張至行張淑芬</v>
      </c>
      <c r="G592">
        <f t="shared" si="29"/>
        <v>33</v>
      </c>
    </row>
    <row r="593" spans="1:7" x14ac:dyDescent="0.25">
      <c r="A593" s="138" t="s">
        <v>216</v>
      </c>
      <c r="B593" s="138" t="s">
        <v>112</v>
      </c>
      <c r="C593" s="138" t="str">
        <f t="shared" si="28"/>
        <v>彈性學習彈性學習時間</v>
      </c>
      <c r="D593" s="138" t="s">
        <v>51</v>
      </c>
      <c r="E593" s="79" t="str">
        <f t="shared" si="27"/>
        <v>溫俊卿黎采玟黃怡萍林慈玉沈辰融何家誠莊志偉陳瑞斌張至行張淑芬</v>
      </c>
      <c r="G593">
        <f t="shared" si="29"/>
        <v>30</v>
      </c>
    </row>
    <row r="594" spans="1:7" x14ac:dyDescent="0.25">
      <c r="A594" s="138" t="s">
        <v>216</v>
      </c>
      <c r="B594" s="138" t="s">
        <v>112</v>
      </c>
      <c r="C594" s="138" t="str">
        <f t="shared" si="28"/>
        <v>彈性學習彈性學習時間</v>
      </c>
      <c r="D594" s="138" t="s">
        <v>222</v>
      </c>
      <c r="E594" s="79" t="str">
        <f t="shared" si="27"/>
        <v>黎采玟黃怡萍林慈玉沈辰融何家誠莊志偉陳瑞斌張至行張淑芬</v>
      </c>
      <c r="G594">
        <f t="shared" si="29"/>
        <v>27</v>
      </c>
    </row>
    <row r="595" spans="1:7" x14ac:dyDescent="0.25">
      <c r="A595" s="138" t="s">
        <v>216</v>
      </c>
      <c r="B595" s="138" t="s">
        <v>112</v>
      </c>
      <c r="C595" s="138" t="str">
        <f t="shared" si="28"/>
        <v>彈性學習彈性學習時間</v>
      </c>
      <c r="D595" s="138" t="s">
        <v>61</v>
      </c>
      <c r="E595" s="79" t="str">
        <f t="shared" si="27"/>
        <v>黃怡萍林慈玉沈辰融何家誠莊志偉陳瑞斌張至行張淑芬</v>
      </c>
      <c r="G595">
        <f t="shared" si="29"/>
        <v>24</v>
      </c>
    </row>
    <row r="596" spans="1:7" x14ac:dyDescent="0.25">
      <c r="A596" s="138" t="s">
        <v>216</v>
      </c>
      <c r="B596" s="138" t="s">
        <v>112</v>
      </c>
      <c r="C596" s="138" t="str">
        <f t="shared" si="28"/>
        <v>彈性學習彈性學習時間</v>
      </c>
      <c r="D596" s="138" t="s">
        <v>62</v>
      </c>
      <c r="E596" s="79" t="str">
        <f t="shared" si="27"/>
        <v>林慈玉沈辰融何家誠莊志偉陳瑞斌張至行張淑芬</v>
      </c>
      <c r="G596">
        <f t="shared" si="29"/>
        <v>21</v>
      </c>
    </row>
    <row r="597" spans="1:7" x14ac:dyDescent="0.25">
      <c r="A597" s="138" t="s">
        <v>216</v>
      </c>
      <c r="B597" s="138" t="s">
        <v>112</v>
      </c>
      <c r="C597" s="138" t="str">
        <f t="shared" si="28"/>
        <v>彈性學習彈性學習時間</v>
      </c>
      <c r="D597" s="138" t="s">
        <v>128</v>
      </c>
      <c r="E597" s="79" t="str">
        <f t="shared" si="27"/>
        <v>沈辰融何家誠莊志偉陳瑞斌張至行張淑芬</v>
      </c>
      <c r="G597">
        <f t="shared" si="29"/>
        <v>18</v>
      </c>
    </row>
    <row r="598" spans="1:7" x14ac:dyDescent="0.25">
      <c r="A598" s="138" t="s">
        <v>216</v>
      </c>
      <c r="B598" s="138" t="s">
        <v>112</v>
      </c>
      <c r="C598" s="138" t="str">
        <f t="shared" si="28"/>
        <v>彈性學習彈性學習時間</v>
      </c>
      <c r="D598" s="138" t="s">
        <v>130</v>
      </c>
      <c r="E598" s="79" t="str">
        <f t="shared" si="27"/>
        <v>何家誠莊志偉陳瑞斌張至行張淑芬</v>
      </c>
      <c r="G598">
        <f t="shared" si="29"/>
        <v>15</v>
      </c>
    </row>
    <row r="599" spans="1:7" x14ac:dyDescent="0.25">
      <c r="A599" s="138" t="s">
        <v>216</v>
      </c>
      <c r="B599" s="138" t="s">
        <v>112</v>
      </c>
      <c r="C599" s="138" t="str">
        <f t="shared" si="28"/>
        <v>彈性學習彈性學習時間</v>
      </c>
      <c r="D599" s="138" t="s">
        <v>88</v>
      </c>
      <c r="E599" s="79" t="str">
        <f t="shared" si="27"/>
        <v>莊志偉陳瑞斌張至行張淑芬</v>
      </c>
      <c r="G599">
        <f t="shared" si="29"/>
        <v>12</v>
      </c>
    </row>
    <row r="600" spans="1:7" x14ac:dyDescent="0.25">
      <c r="A600" s="138" t="s">
        <v>216</v>
      </c>
      <c r="B600" s="138" t="s">
        <v>112</v>
      </c>
      <c r="C600" s="138" t="str">
        <f t="shared" si="28"/>
        <v>彈性學習彈性學習時間</v>
      </c>
      <c r="D600" s="138" t="s">
        <v>86</v>
      </c>
      <c r="E600" s="79" t="str">
        <f t="shared" si="27"/>
        <v>陳瑞斌張至行張淑芬</v>
      </c>
      <c r="G600">
        <f t="shared" si="29"/>
        <v>9</v>
      </c>
    </row>
    <row r="601" spans="1:7" x14ac:dyDescent="0.25">
      <c r="A601" s="138" t="s">
        <v>216</v>
      </c>
      <c r="B601" s="138" t="s">
        <v>112</v>
      </c>
      <c r="C601" s="138" t="str">
        <f t="shared" si="28"/>
        <v>彈性學習彈性學習時間</v>
      </c>
      <c r="D601" s="138" t="s">
        <v>140</v>
      </c>
      <c r="E601" s="79" t="str">
        <f t="shared" si="27"/>
        <v>張至行張淑芬</v>
      </c>
      <c r="G601">
        <f t="shared" si="29"/>
        <v>6</v>
      </c>
    </row>
    <row r="602" spans="1:7" x14ac:dyDescent="0.25">
      <c r="A602" s="138" t="s">
        <v>216</v>
      </c>
      <c r="B602" s="138" t="s">
        <v>112</v>
      </c>
      <c r="C602" s="138" t="str">
        <f t="shared" si="28"/>
        <v>彈性學習彈性學習時間</v>
      </c>
      <c r="D602" s="138" t="s">
        <v>174</v>
      </c>
      <c r="E602" s="79" t="str">
        <f t="shared" si="27"/>
        <v>張淑芬</v>
      </c>
      <c r="G602">
        <f t="shared" si="29"/>
        <v>3</v>
      </c>
    </row>
    <row r="603" spans="1:7" x14ac:dyDescent="0.25">
      <c r="A603" s="138" t="s">
        <v>204</v>
      </c>
      <c r="B603" s="138" t="s">
        <v>71</v>
      </c>
      <c r="C603" s="138" t="str">
        <f t="shared" si="28"/>
        <v>本土語言客語文</v>
      </c>
      <c r="D603" s="138" t="s">
        <v>58</v>
      </c>
      <c r="E603" s="79" t="str">
        <f t="shared" si="27"/>
        <v>傅苡嫙向元玲</v>
      </c>
      <c r="G603">
        <f t="shared" si="29"/>
        <v>6</v>
      </c>
    </row>
    <row r="604" spans="1:7" x14ac:dyDescent="0.25">
      <c r="A604" s="138" t="s">
        <v>204</v>
      </c>
      <c r="B604" s="138" t="s">
        <v>71</v>
      </c>
      <c r="C604" s="138" t="str">
        <f t="shared" si="28"/>
        <v>本土語言客語文</v>
      </c>
      <c r="D604" s="138" t="s">
        <v>168</v>
      </c>
      <c r="E604" s="79" t="str">
        <f t="shared" si="27"/>
        <v>向元玲</v>
      </c>
      <c r="G604">
        <f t="shared" si="29"/>
        <v>3</v>
      </c>
    </row>
    <row r="605" spans="1:7" x14ac:dyDescent="0.25">
      <c r="A605" s="138" t="s">
        <v>204</v>
      </c>
      <c r="B605" s="138" t="s">
        <v>206</v>
      </c>
      <c r="C605" s="138" t="str">
        <f t="shared" si="28"/>
        <v>本土語言原住民族語文-泰雅語</v>
      </c>
      <c r="D605" s="138" t="s">
        <v>373</v>
      </c>
      <c r="E605" s="79" t="str">
        <f t="shared" si="27"/>
        <v>謝王杰徐大正</v>
      </c>
      <c r="G605">
        <f t="shared" si="29"/>
        <v>6</v>
      </c>
    </row>
    <row r="606" spans="1:7" x14ac:dyDescent="0.25">
      <c r="A606" s="138" t="s">
        <v>204</v>
      </c>
      <c r="B606" s="138" t="s">
        <v>206</v>
      </c>
      <c r="C606" s="138" t="str">
        <f t="shared" si="28"/>
        <v>本土語言原住民族語文-泰雅語</v>
      </c>
      <c r="D606" s="138" t="s">
        <v>368</v>
      </c>
      <c r="E606" s="79" t="str">
        <f t="shared" si="27"/>
        <v>徐大正</v>
      </c>
      <c r="G606">
        <f t="shared" si="29"/>
        <v>3</v>
      </c>
    </row>
    <row r="607" spans="1:7" x14ac:dyDescent="0.25">
      <c r="A607" s="138" t="s">
        <v>204</v>
      </c>
      <c r="B607" s="138" t="s">
        <v>205</v>
      </c>
      <c r="C607" s="138" t="str">
        <f t="shared" si="28"/>
        <v>本土語言閩南語文</v>
      </c>
      <c r="D607" s="138" t="s">
        <v>130</v>
      </c>
      <c r="E607" s="79" t="str">
        <f t="shared" si="27"/>
        <v>何家誠</v>
      </c>
      <c r="G607">
        <f t="shared" si="29"/>
        <v>3</v>
      </c>
    </row>
    <row r="608" spans="1:7" x14ac:dyDescent="0.25">
      <c r="A608" s="138" t="s">
        <v>204</v>
      </c>
      <c r="B608" s="138" t="s">
        <v>207</v>
      </c>
      <c r="C608" s="138" t="str">
        <f t="shared" si="28"/>
        <v>本土語言原住民族語文-賽夏語</v>
      </c>
      <c r="D608" s="138" t="s">
        <v>161</v>
      </c>
      <c r="E608" s="79" t="str">
        <f t="shared" si="27"/>
        <v>吳政寰</v>
      </c>
      <c r="G608">
        <f t="shared" si="29"/>
        <v>3</v>
      </c>
    </row>
    <row r="609" spans="1:7" x14ac:dyDescent="0.25">
      <c r="A609" s="138" t="s">
        <v>213</v>
      </c>
      <c r="B609" s="138" t="s">
        <v>389</v>
      </c>
      <c r="C609" s="138" t="str">
        <f t="shared" si="28"/>
        <v>資源班間接服務</v>
      </c>
      <c r="D609" s="138" t="s">
        <v>376</v>
      </c>
      <c r="E609" s="79" t="str">
        <f t="shared" si="27"/>
        <v>周麗</v>
      </c>
      <c r="G609">
        <f t="shared" si="29"/>
        <v>2</v>
      </c>
    </row>
    <row r="610" spans="1:7" x14ac:dyDescent="0.25">
      <c r="A610" s="138" t="s">
        <v>213</v>
      </c>
      <c r="B610" s="138" t="s">
        <v>390</v>
      </c>
      <c r="C610" s="138" t="str">
        <f t="shared" si="28"/>
        <v>資源班學習策略</v>
      </c>
      <c r="D610" s="138" t="s">
        <v>376</v>
      </c>
      <c r="E610" s="79" t="str">
        <f t="shared" si="27"/>
        <v>周麗</v>
      </c>
      <c r="G610">
        <f t="shared" si="29"/>
        <v>2</v>
      </c>
    </row>
    <row r="611" spans="1:7" x14ac:dyDescent="0.25">
      <c r="A611" s="138" t="s">
        <v>213</v>
      </c>
      <c r="B611" s="138" t="s">
        <v>208</v>
      </c>
      <c r="C611" s="138" t="str">
        <f t="shared" si="28"/>
        <v>資源班社會技巧</v>
      </c>
      <c r="D611" s="138" t="s">
        <v>376</v>
      </c>
      <c r="E611" s="79" t="str">
        <f t="shared" si="27"/>
        <v>周麗</v>
      </c>
      <c r="G611">
        <f t="shared" si="29"/>
        <v>2</v>
      </c>
    </row>
    <row r="612" spans="1:7" x14ac:dyDescent="0.25">
      <c r="A612" s="138" t="s">
        <v>391</v>
      </c>
      <c r="B612" s="138" t="s">
        <v>208</v>
      </c>
      <c r="C612" s="138" t="str">
        <f t="shared" si="28"/>
        <v>資源班2社會技巧</v>
      </c>
      <c r="D612" s="138" t="s">
        <v>214</v>
      </c>
      <c r="E612" s="79" t="str">
        <f t="shared" si="27"/>
        <v>黃君豪</v>
      </c>
      <c r="G612">
        <f t="shared" si="29"/>
        <v>3</v>
      </c>
    </row>
    <row r="613" spans="1:7" x14ac:dyDescent="0.25">
      <c r="A613" s="138" t="s">
        <v>391</v>
      </c>
      <c r="B613" s="138" t="s">
        <v>390</v>
      </c>
      <c r="C613" s="138" t="str">
        <f t="shared" si="28"/>
        <v>資源班2學習策略</v>
      </c>
      <c r="D613" s="138" t="s">
        <v>214</v>
      </c>
      <c r="E613" s="79" t="str">
        <f t="shared" si="27"/>
        <v>黃君豪</v>
      </c>
      <c r="G613">
        <f t="shared" si="29"/>
        <v>3</v>
      </c>
    </row>
    <row r="614" spans="1:7" x14ac:dyDescent="0.25">
      <c r="A614" s="138" t="s">
        <v>391</v>
      </c>
      <c r="B614" s="138" t="s">
        <v>389</v>
      </c>
      <c r="C614" s="138" t="str">
        <f t="shared" si="28"/>
        <v>資源班2間接服務</v>
      </c>
      <c r="D614" s="138" t="s">
        <v>214</v>
      </c>
      <c r="E614" s="79" t="str">
        <f t="shared" si="27"/>
        <v>黃君豪</v>
      </c>
      <c r="G614">
        <f t="shared" si="29"/>
        <v>3</v>
      </c>
    </row>
    <row r="615" spans="1:7" x14ac:dyDescent="0.25">
      <c r="A615" s="138"/>
      <c r="B615" s="138"/>
      <c r="C615" s="138"/>
      <c r="D615" s="138"/>
      <c r="E615" s="79">
        <f t="shared" si="27"/>
        <v>0</v>
      </c>
      <c r="G615">
        <f t="shared" si="29"/>
        <v>1</v>
      </c>
    </row>
    <row r="616" spans="1:7" x14ac:dyDescent="0.25">
      <c r="A616" s="138"/>
      <c r="B616" s="138"/>
      <c r="C616" s="138"/>
      <c r="D616" s="138"/>
      <c r="E616" s="79">
        <f t="shared" si="27"/>
        <v>0</v>
      </c>
      <c r="G616">
        <f t="shared" si="29"/>
        <v>1</v>
      </c>
    </row>
    <row r="617" spans="1:7" x14ac:dyDescent="0.25">
      <c r="A617" s="138"/>
      <c r="B617" s="138"/>
      <c r="C617" s="138"/>
      <c r="D617" s="138"/>
      <c r="E617" s="79">
        <f t="shared" si="27"/>
        <v>0</v>
      </c>
      <c r="G617">
        <f t="shared" si="29"/>
        <v>1</v>
      </c>
    </row>
    <row r="618" spans="1:7" x14ac:dyDescent="0.25">
      <c r="A618" s="138"/>
      <c r="B618" s="138"/>
      <c r="C618" s="138"/>
      <c r="D618" s="138"/>
      <c r="E618" s="79">
        <f t="shared" si="27"/>
        <v>0</v>
      </c>
      <c r="G618">
        <f t="shared" si="29"/>
        <v>1</v>
      </c>
    </row>
    <row r="619" spans="1:7" x14ac:dyDescent="0.25">
      <c r="A619" s="138"/>
      <c r="B619" s="138"/>
      <c r="C619" s="138"/>
      <c r="D619" s="138"/>
      <c r="E619" s="79">
        <f t="shared" si="27"/>
        <v>0</v>
      </c>
      <c r="G619">
        <f t="shared" si="29"/>
        <v>1</v>
      </c>
    </row>
    <row r="620" spans="1:7" x14ac:dyDescent="0.25">
      <c r="A620" s="138"/>
      <c r="B620" s="138"/>
      <c r="C620" s="138"/>
      <c r="D620" s="138"/>
      <c r="E620" s="79">
        <f t="shared" si="27"/>
        <v>0</v>
      </c>
      <c r="G620">
        <f t="shared" si="29"/>
        <v>1</v>
      </c>
    </row>
    <row r="621" spans="1:7" x14ac:dyDescent="0.25">
      <c r="A621" s="138"/>
      <c r="B621" s="138"/>
      <c r="C621" s="138"/>
      <c r="D621" s="138"/>
      <c r="E621" s="79">
        <f t="shared" si="27"/>
        <v>0</v>
      </c>
      <c r="G621">
        <f t="shared" si="29"/>
        <v>1</v>
      </c>
    </row>
    <row r="622" spans="1:7" x14ac:dyDescent="0.25">
      <c r="A622" s="138"/>
      <c r="B622" s="138"/>
      <c r="C622" s="138"/>
      <c r="D622" s="138"/>
      <c r="E622" s="79">
        <f t="shared" si="27"/>
        <v>0</v>
      </c>
      <c r="G622">
        <f t="shared" si="29"/>
        <v>1</v>
      </c>
    </row>
    <row r="623" spans="1:7" x14ac:dyDescent="0.25">
      <c r="A623" s="138"/>
      <c r="B623" s="138"/>
      <c r="C623" s="138"/>
      <c r="D623" s="138"/>
      <c r="E623" s="79">
        <f t="shared" si="27"/>
        <v>0</v>
      </c>
      <c r="G623">
        <f t="shared" si="29"/>
        <v>1</v>
      </c>
    </row>
    <row r="624" spans="1:7" x14ac:dyDescent="0.25">
      <c r="A624" s="138"/>
      <c r="B624" s="138"/>
      <c r="C624" s="138"/>
      <c r="D624" s="138"/>
      <c r="E624" s="79">
        <f t="shared" si="27"/>
        <v>0</v>
      </c>
      <c r="G624">
        <f t="shared" si="29"/>
        <v>1</v>
      </c>
    </row>
    <row r="625" spans="1:7" x14ac:dyDescent="0.25">
      <c r="A625" s="138"/>
      <c r="B625" s="138"/>
      <c r="C625" s="138"/>
      <c r="D625" s="138"/>
      <c r="E625" s="79">
        <f t="shared" si="27"/>
        <v>0</v>
      </c>
      <c r="G625">
        <f t="shared" si="29"/>
        <v>1</v>
      </c>
    </row>
    <row r="626" spans="1:7" x14ac:dyDescent="0.25">
      <c r="A626" s="138"/>
      <c r="B626" s="138"/>
      <c r="C626" s="138"/>
      <c r="D626" s="138"/>
      <c r="E626" s="79">
        <f t="shared" si="27"/>
        <v>0</v>
      </c>
      <c r="G626">
        <f t="shared" si="29"/>
        <v>1</v>
      </c>
    </row>
    <row r="627" spans="1:7" x14ac:dyDescent="0.25">
      <c r="A627" s="138"/>
      <c r="B627" s="138"/>
      <c r="C627" s="138"/>
      <c r="D627" s="138"/>
      <c r="E627" s="79">
        <f t="shared" si="27"/>
        <v>0</v>
      </c>
      <c r="G627">
        <f t="shared" si="29"/>
        <v>1</v>
      </c>
    </row>
    <row r="628" spans="1:7" x14ac:dyDescent="0.25">
      <c r="A628" s="138"/>
      <c r="B628" s="138"/>
      <c r="C628" s="138"/>
      <c r="D628" s="138"/>
      <c r="E628" s="79">
        <f t="shared" si="27"/>
        <v>0</v>
      </c>
      <c r="G628">
        <f t="shared" si="29"/>
        <v>1</v>
      </c>
    </row>
    <row r="629" spans="1:7" x14ac:dyDescent="0.25">
      <c r="A629" s="138"/>
      <c r="B629" s="138"/>
      <c r="C629" s="138"/>
      <c r="D629" s="138"/>
      <c r="E629" s="79">
        <f t="shared" si="27"/>
        <v>0</v>
      </c>
      <c r="G629">
        <f t="shared" si="29"/>
        <v>1</v>
      </c>
    </row>
    <row r="630" spans="1:7" x14ac:dyDescent="0.25">
      <c r="A630" s="138"/>
      <c r="B630" s="138"/>
      <c r="C630" s="138"/>
      <c r="D630" s="138"/>
      <c r="E630" s="79">
        <f t="shared" si="27"/>
        <v>0</v>
      </c>
      <c r="G630">
        <f t="shared" si="29"/>
        <v>1</v>
      </c>
    </row>
    <row r="631" spans="1:7" x14ac:dyDescent="0.25">
      <c r="A631" s="138"/>
      <c r="B631" s="138"/>
      <c r="C631" s="138"/>
      <c r="D631" s="138"/>
      <c r="E631" s="79">
        <f t="shared" si="27"/>
        <v>0</v>
      </c>
      <c r="G631">
        <f t="shared" si="29"/>
        <v>1</v>
      </c>
    </row>
    <row r="632" spans="1:7" x14ac:dyDescent="0.25">
      <c r="A632" s="138"/>
      <c r="B632" s="138"/>
      <c r="C632" s="138"/>
      <c r="D632" s="138"/>
      <c r="E632" s="79">
        <f t="shared" si="27"/>
        <v>0</v>
      </c>
      <c r="G632">
        <f t="shared" si="29"/>
        <v>1</v>
      </c>
    </row>
    <row r="633" spans="1:7" x14ac:dyDescent="0.25">
      <c r="A633" s="138"/>
      <c r="B633" s="138"/>
      <c r="C633" s="138"/>
      <c r="D633" s="138"/>
      <c r="E633" s="79">
        <f t="shared" si="27"/>
        <v>0</v>
      </c>
      <c r="G633">
        <f t="shared" si="29"/>
        <v>1</v>
      </c>
    </row>
    <row r="634" spans="1:7" x14ac:dyDescent="0.25">
      <c r="A634" s="138"/>
      <c r="B634" s="138"/>
      <c r="C634" s="138"/>
      <c r="D634" s="138"/>
      <c r="E634" s="79">
        <f t="shared" si="27"/>
        <v>0</v>
      </c>
      <c r="G634">
        <f t="shared" si="29"/>
        <v>1</v>
      </c>
    </row>
    <row r="635" spans="1:7" x14ac:dyDescent="0.25">
      <c r="A635" s="138"/>
      <c r="B635" s="138"/>
      <c r="C635" s="138"/>
      <c r="D635" s="138"/>
      <c r="E635" s="79">
        <f t="shared" si="27"/>
        <v>0</v>
      </c>
      <c r="G635">
        <f t="shared" si="29"/>
        <v>1</v>
      </c>
    </row>
    <row r="636" spans="1:7" x14ac:dyDescent="0.25">
      <c r="A636" s="138"/>
      <c r="B636" s="138"/>
      <c r="C636" s="138"/>
      <c r="D636" s="138"/>
      <c r="E636" s="79">
        <f t="shared" si="27"/>
        <v>0</v>
      </c>
      <c r="G636">
        <f t="shared" si="29"/>
        <v>1</v>
      </c>
    </row>
    <row r="637" spans="1:7" x14ac:dyDescent="0.25">
      <c r="A637" s="138"/>
      <c r="B637" s="138"/>
      <c r="C637" s="138"/>
      <c r="D637" s="138"/>
      <c r="E637" s="79">
        <f t="shared" si="27"/>
        <v>0</v>
      </c>
      <c r="G637">
        <f t="shared" si="29"/>
        <v>1</v>
      </c>
    </row>
    <row r="638" spans="1:7" x14ac:dyDescent="0.25">
      <c r="A638" s="138"/>
      <c r="B638" s="138"/>
      <c r="C638" s="138"/>
      <c r="D638" s="138"/>
      <c r="E638" s="79">
        <f t="shared" si="27"/>
        <v>0</v>
      </c>
      <c r="G638">
        <f t="shared" si="29"/>
        <v>1</v>
      </c>
    </row>
    <row r="639" spans="1:7" x14ac:dyDescent="0.25">
      <c r="A639" s="138"/>
      <c r="B639" s="138"/>
      <c r="C639" s="138"/>
      <c r="D639" s="138"/>
      <c r="E639" s="79">
        <f t="shared" si="27"/>
        <v>0</v>
      </c>
      <c r="G639">
        <f t="shared" si="29"/>
        <v>1</v>
      </c>
    </row>
    <row r="640" spans="1:7" x14ac:dyDescent="0.25">
      <c r="A640" s="138"/>
      <c r="B640" s="138"/>
      <c r="C640" s="138"/>
      <c r="D640" s="138"/>
      <c r="E640" s="79">
        <f t="shared" si="27"/>
        <v>0</v>
      </c>
      <c r="G640">
        <f t="shared" si="29"/>
        <v>1</v>
      </c>
    </row>
    <row r="641" spans="1:7" x14ac:dyDescent="0.25">
      <c r="A641" s="138"/>
      <c r="B641" s="138"/>
      <c r="C641" s="138"/>
      <c r="D641" s="138"/>
      <c r="E641" s="79">
        <f t="shared" si="27"/>
        <v>0</v>
      </c>
      <c r="G641">
        <f t="shared" si="29"/>
        <v>1</v>
      </c>
    </row>
    <row r="642" spans="1:7" x14ac:dyDescent="0.25">
      <c r="A642" s="138"/>
      <c r="B642" s="138"/>
      <c r="C642" s="138"/>
      <c r="D642" s="138"/>
      <c r="E642" s="79">
        <f t="shared" ref="E642:E700" si="30">IF(COUNTIF(C642:C3648,C642)&gt;1,D642&amp;""&amp;VLOOKUP(C642,C643:E3648,3,FALSE),D642)</f>
        <v>0</v>
      </c>
      <c r="G642">
        <f t="shared" si="29"/>
        <v>1</v>
      </c>
    </row>
    <row r="643" spans="1:7" x14ac:dyDescent="0.25">
      <c r="A643" s="138"/>
      <c r="B643" s="138"/>
      <c r="C643" s="138"/>
      <c r="D643" s="138"/>
      <c r="E643" s="79">
        <f t="shared" si="30"/>
        <v>0</v>
      </c>
      <c r="G643">
        <f t="shared" ref="G643:G684" si="31">LEN(E643)</f>
        <v>1</v>
      </c>
    </row>
    <row r="644" spans="1:7" x14ac:dyDescent="0.25">
      <c r="A644" s="138"/>
      <c r="B644" s="138"/>
      <c r="C644" s="138"/>
      <c r="D644" s="138"/>
      <c r="E644" s="79">
        <f t="shared" si="30"/>
        <v>0</v>
      </c>
      <c r="G644">
        <f t="shared" si="31"/>
        <v>1</v>
      </c>
    </row>
    <row r="645" spans="1:7" x14ac:dyDescent="0.25">
      <c r="A645" s="138"/>
      <c r="B645" s="138"/>
      <c r="C645" s="138"/>
      <c r="D645" s="138"/>
      <c r="E645" s="79">
        <f t="shared" si="30"/>
        <v>0</v>
      </c>
      <c r="G645">
        <f t="shared" si="31"/>
        <v>1</v>
      </c>
    </row>
    <row r="646" spans="1:7" x14ac:dyDescent="0.25">
      <c r="A646" s="138"/>
      <c r="B646" s="138"/>
      <c r="C646" s="138"/>
      <c r="D646" s="138"/>
      <c r="E646" s="79">
        <f t="shared" si="30"/>
        <v>0</v>
      </c>
      <c r="G646">
        <f t="shared" si="31"/>
        <v>1</v>
      </c>
    </row>
    <row r="647" spans="1:7" x14ac:dyDescent="0.25">
      <c r="A647" s="138"/>
      <c r="B647" s="138"/>
      <c r="C647" s="138"/>
      <c r="D647" s="138"/>
      <c r="E647" s="79">
        <f t="shared" si="30"/>
        <v>0</v>
      </c>
      <c r="G647">
        <f t="shared" si="31"/>
        <v>1</v>
      </c>
    </row>
    <row r="648" spans="1:7" x14ac:dyDescent="0.25">
      <c r="A648" s="138"/>
      <c r="B648" s="138"/>
      <c r="C648" s="138"/>
      <c r="D648" s="138"/>
      <c r="E648" s="79">
        <f t="shared" si="30"/>
        <v>0</v>
      </c>
      <c r="G648">
        <f t="shared" si="31"/>
        <v>1</v>
      </c>
    </row>
    <row r="649" spans="1:7" x14ac:dyDescent="0.25">
      <c r="A649" s="138"/>
      <c r="B649" s="138"/>
      <c r="C649" s="138"/>
      <c r="D649" s="138"/>
      <c r="E649" s="79">
        <f t="shared" si="30"/>
        <v>0</v>
      </c>
      <c r="G649">
        <f t="shared" si="31"/>
        <v>1</v>
      </c>
    </row>
    <row r="650" spans="1:7" x14ac:dyDescent="0.25">
      <c r="A650" s="138"/>
      <c r="B650" s="138"/>
      <c r="C650" s="138"/>
      <c r="D650" s="138"/>
      <c r="E650" s="79">
        <f t="shared" si="30"/>
        <v>0</v>
      </c>
      <c r="G650">
        <f t="shared" si="31"/>
        <v>1</v>
      </c>
    </row>
    <row r="651" spans="1:7" x14ac:dyDescent="0.25">
      <c r="A651" s="138"/>
      <c r="B651" s="138"/>
      <c r="C651" s="138"/>
      <c r="D651" s="138"/>
      <c r="E651" s="79">
        <f t="shared" si="30"/>
        <v>0</v>
      </c>
      <c r="G651">
        <f t="shared" si="31"/>
        <v>1</v>
      </c>
    </row>
    <row r="652" spans="1:7" x14ac:dyDescent="0.25">
      <c r="A652" s="138"/>
      <c r="B652" s="138"/>
      <c r="C652" s="138"/>
      <c r="D652" s="138"/>
      <c r="E652" s="79">
        <f t="shared" si="30"/>
        <v>0</v>
      </c>
      <c r="G652">
        <f t="shared" si="31"/>
        <v>1</v>
      </c>
    </row>
    <row r="653" spans="1:7" x14ac:dyDescent="0.25">
      <c r="A653" s="138"/>
      <c r="B653" s="138"/>
      <c r="C653" s="138"/>
      <c r="D653" s="138"/>
      <c r="E653" s="79">
        <f t="shared" si="30"/>
        <v>0</v>
      </c>
      <c r="G653">
        <f t="shared" si="31"/>
        <v>1</v>
      </c>
    </row>
    <row r="654" spans="1:7" x14ac:dyDescent="0.25">
      <c r="A654" s="138"/>
      <c r="B654" s="138"/>
      <c r="C654" s="138"/>
      <c r="D654" s="138"/>
      <c r="E654" s="79">
        <f t="shared" si="30"/>
        <v>0</v>
      </c>
      <c r="G654">
        <f t="shared" si="31"/>
        <v>1</v>
      </c>
    </row>
    <row r="655" spans="1:7" x14ac:dyDescent="0.25">
      <c r="A655" s="138"/>
      <c r="B655" s="138"/>
      <c r="C655" s="138"/>
      <c r="D655" s="138"/>
      <c r="E655" s="79">
        <f t="shared" si="30"/>
        <v>0</v>
      </c>
      <c r="G655">
        <f t="shared" si="31"/>
        <v>1</v>
      </c>
    </row>
    <row r="656" spans="1:7" x14ac:dyDescent="0.25">
      <c r="A656" s="138"/>
      <c r="B656" s="138"/>
      <c r="C656" s="138"/>
      <c r="D656" s="138"/>
      <c r="E656" s="79">
        <f t="shared" si="30"/>
        <v>0</v>
      </c>
      <c r="G656">
        <f t="shared" si="31"/>
        <v>1</v>
      </c>
    </row>
    <row r="657" spans="1:7" x14ac:dyDescent="0.25">
      <c r="A657" s="138"/>
      <c r="B657" s="138"/>
      <c r="C657" s="138"/>
      <c r="D657" s="138"/>
      <c r="E657" s="79">
        <f t="shared" si="30"/>
        <v>0</v>
      </c>
      <c r="G657">
        <f t="shared" si="31"/>
        <v>1</v>
      </c>
    </row>
    <row r="658" spans="1:7" x14ac:dyDescent="0.25">
      <c r="A658" s="138"/>
      <c r="B658" s="138"/>
      <c r="C658" s="138"/>
      <c r="D658" s="138"/>
      <c r="E658" s="79">
        <f t="shared" si="30"/>
        <v>0</v>
      </c>
      <c r="G658">
        <f t="shared" si="31"/>
        <v>1</v>
      </c>
    </row>
    <row r="659" spans="1:7" x14ac:dyDescent="0.25">
      <c r="A659" s="138"/>
      <c r="B659" s="138"/>
      <c r="C659" s="138"/>
      <c r="D659" s="138"/>
      <c r="E659" s="79">
        <f t="shared" si="30"/>
        <v>0</v>
      </c>
      <c r="G659">
        <f t="shared" si="31"/>
        <v>1</v>
      </c>
    </row>
    <row r="660" spans="1:7" x14ac:dyDescent="0.25">
      <c r="A660" s="138"/>
      <c r="B660" s="138"/>
      <c r="C660" s="138"/>
      <c r="D660" s="138"/>
      <c r="E660" s="79">
        <f t="shared" si="30"/>
        <v>0</v>
      </c>
      <c r="G660">
        <f t="shared" si="31"/>
        <v>1</v>
      </c>
    </row>
    <row r="661" spans="1:7" x14ac:dyDescent="0.25">
      <c r="A661" s="138"/>
      <c r="B661" s="138"/>
      <c r="C661" s="138"/>
      <c r="D661" s="138"/>
      <c r="E661" s="79">
        <f t="shared" si="30"/>
        <v>0</v>
      </c>
      <c r="G661">
        <f t="shared" si="31"/>
        <v>1</v>
      </c>
    </row>
    <row r="662" spans="1:7" x14ac:dyDescent="0.25">
      <c r="A662" s="138"/>
      <c r="B662" s="138"/>
      <c r="C662" s="138"/>
      <c r="D662" s="138"/>
      <c r="E662" s="79">
        <f t="shared" si="30"/>
        <v>0</v>
      </c>
      <c r="G662">
        <f t="shared" si="31"/>
        <v>1</v>
      </c>
    </row>
    <row r="663" spans="1:7" x14ac:dyDescent="0.25">
      <c r="A663" s="138"/>
      <c r="B663" s="138"/>
      <c r="C663" s="138"/>
      <c r="D663" s="138"/>
      <c r="E663" s="79">
        <f t="shared" si="30"/>
        <v>0</v>
      </c>
      <c r="G663">
        <f t="shared" si="31"/>
        <v>1</v>
      </c>
    </row>
    <row r="664" spans="1:7" x14ac:dyDescent="0.25">
      <c r="A664" s="138"/>
      <c r="B664" s="138"/>
      <c r="C664" s="138"/>
      <c r="D664" s="138"/>
      <c r="E664" s="79">
        <f t="shared" si="30"/>
        <v>0</v>
      </c>
      <c r="G664">
        <f t="shared" si="31"/>
        <v>1</v>
      </c>
    </row>
    <row r="665" spans="1:7" x14ac:dyDescent="0.25">
      <c r="A665" s="138"/>
      <c r="B665" s="138"/>
      <c r="C665" s="138"/>
      <c r="D665" s="138"/>
      <c r="E665" s="79">
        <f t="shared" si="30"/>
        <v>0</v>
      </c>
      <c r="G665">
        <f t="shared" si="31"/>
        <v>1</v>
      </c>
    </row>
    <row r="666" spans="1:7" x14ac:dyDescent="0.25">
      <c r="A666" s="138"/>
      <c r="B666" s="138"/>
      <c r="C666" s="138"/>
      <c r="D666" s="138"/>
      <c r="E666" s="79">
        <f t="shared" si="30"/>
        <v>0</v>
      </c>
      <c r="G666">
        <f t="shared" si="31"/>
        <v>1</v>
      </c>
    </row>
    <row r="667" spans="1:7" x14ac:dyDescent="0.25">
      <c r="A667" s="138"/>
      <c r="B667" s="138"/>
      <c r="C667" s="138"/>
      <c r="D667" s="138"/>
      <c r="E667" s="79">
        <f t="shared" si="30"/>
        <v>0</v>
      </c>
      <c r="G667">
        <f t="shared" si="31"/>
        <v>1</v>
      </c>
    </row>
    <row r="668" spans="1:7" x14ac:dyDescent="0.25">
      <c r="A668" s="138"/>
      <c r="B668" s="138"/>
      <c r="C668" s="138"/>
      <c r="D668" s="138"/>
      <c r="E668" s="79">
        <f t="shared" si="30"/>
        <v>0</v>
      </c>
      <c r="G668">
        <f t="shared" si="31"/>
        <v>1</v>
      </c>
    </row>
    <row r="669" spans="1:7" x14ac:dyDescent="0.25">
      <c r="A669" s="138"/>
      <c r="B669" s="138"/>
      <c r="C669" s="138"/>
      <c r="D669" s="138"/>
      <c r="E669" s="79">
        <f t="shared" si="30"/>
        <v>0</v>
      </c>
      <c r="G669">
        <f t="shared" si="31"/>
        <v>1</v>
      </c>
    </row>
    <row r="670" spans="1:7" x14ac:dyDescent="0.25">
      <c r="A670" s="138"/>
      <c r="B670" s="138"/>
      <c r="C670" s="138"/>
      <c r="D670" s="138"/>
      <c r="E670" s="79">
        <f t="shared" si="30"/>
        <v>0</v>
      </c>
      <c r="G670">
        <f t="shared" si="31"/>
        <v>1</v>
      </c>
    </row>
    <row r="671" spans="1:7" x14ac:dyDescent="0.25">
      <c r="A671" s="138"/>
      <c r="B671" s="138"/>
      <c r="C671" s="138"/>
      <c r="D671" s="138"/>
      <c r="E671" s="79">
        <f t="shared" si="30"/>
        <v>0</v>
      </c>
      <c r="G671">
        <f t="shared" si="31"/>
        <v>1</v>
      </c>
    </row>
    <row r="672" spans="1:7" x14ac:dyDescent="0.25">
      <c r="A672" s="138"/>
      <c r="B672" s="138"/>
      <c r="C672" s="138"/>
      <c r="D672" s="138"/>
      <c r="E672" s="79">
        <f t="shared" si="30"/>
        <v>0</v>
      </c>
      <c r="G672">
        <f t="shared" si="31"/>
        <v>1</v>
      </c>
    </row>
    <row r="673" spans="1:7" x14ac:dyDescent="0.25">
      <c r="A673" s="138"/>
      <c r="B673" s="138"/>
      <c r="C673" s="138"/>
      <c r="D673" s="138"/>
      <c r="E673" s="79">
        <f t="shared" si="30"/>
        <v>0</v>
      </c>
      <c r="G673">
        <f t="shared" si="31"/>
        <v>1</v>
      </c>
    </row>
    <row r="674" spans="1:7" x14ac:dyDescent="0.25">
      <c r="A674" s="138"/>
      <c r="B674" s="138"/>
      <c r="C674" s="138"/>
      <c r="D674" s="138"/>
      <c r="E674" s="79">
        <f t="shared" si="30"/>
        <v>0</v>
      </c>
      <c r="G674">
        <f t="shared" si="31"/>
        <v>1</v>
      </c>
    </row>
    <row r="675" spans="1:7" x14ac:dyDescent="0.25">
      <c r="A675" s="138"/>
      <c r="B675" s="138"/>
      <c r="C675" s="138"/>
      <c r="D675" s="138"/>
      <c r="E675" s="79">
        <f t="shared" si="30"/>
        <v>0</v>
      </c>
      <c r="G675">
        <f t="shared" si="31"/>
        <v>1</v>
      </c>
    </row>
    <row r="676" spans="1:7" x14ac:dyDescent="0.25">
      <c r="A676" s="138"/>
      <c r="B676" s="138"/>
      <c r="C676" s="138"/>
      <c r="D676" s="138"/>
      <c r="E676" s="79">
        <f t="shared" si="30"/>
        <v>0</v>
      </c>
      <c r="G676">
        <f t="shared" si="31"/>
        <v>1</v>
      </c>
    </row>
    <row r="677" spans="1:7" x14ac:dyDescent="0.25">
      <c r="A677" s="138"/>
      <c r="B677" s="138"/>
      <c r="C677" s="138"/>
      <c r="D677" s="138"/>
      <c r="E677" s="79">
        <f t="shared" si="30"/>
        <v>0</v>
      </c>
      <c r="G677">
        <f t="shared" si="31"/>
        <v>1</v>
      </c>
    </row>
    <row r="678" spans="1:7" x14ac:dyDescent="0.25">
      <c r="A678" s="138"/>
      <c r="B678" s="138"/>
      <c r="C678" s="138"/>
      <c r="D678" s="138"/>
      <c r="E678" s="79">
        <f t="shared" si="30"/>
        <v>0</v>
      </c>
      <c r="G678">
        <f t="shared" si="31"/>
        <v>1</v>
      </c>
    </row>
    <row r="679" spans="1:7" x14ac:dyDescent="0.25">
      <c r="A679" s="138"/>
      <c r="B679" s="138"/>
      <c r="C679" s="138"/>
      <c r="D679" s="138"/>
      <c r="E679" s="79">
        <f t="shared" si="30"/>
        <v>0</v>
      </c>
      <c r="G679">
        <f t="shared" si="31"/>
        <v>1</v>
      </c>
    </row>
    <row r="680" spans="1:7" x14ac:dyDescent="0.25">
      <c r="A680" s="138"/>
      <c r="B680" s="138"/>
      <c r="C680" s="138"/>
      <c r="D680" s="138"/>
      <c r="E680" s="79">
        <f t="shared" si="30"/>
        <v>0</v>
      </c>
      <c r="G680">
        <f t="shared" si="31"/>
        <v>1</v>
      </c>
    </row>
    <row r="681" spans="1:7" x14ac:dyDescent="0.25">
      <c r="A681" s="138"/>
      <c r="B681" s="138"/>
      <c r="C681" s="138"/>
      <c r="D681" s="138"/>
      <c r="E681" s="79">
        <f t="shared" si="30"/>
        <v>0</v>
      </c>
      <c r="G681">
        <f t="shared" si="31"/>
        <v>1</v>
      </c>
    </row>
    <row r="682" spans="1:7" x14ac:dyDescent="0.25">
      <c r="A682" s="138"/>
      <c r="B682" s="138"/>
      <c r="C682" s="138"/>
      <c r="D682" s="138"/>
      <c r="E682" s="79">
        <f t="shared" si="30"/>
        <v>0</v>
      </c>
      <c r="G682">
        <f t="shared" si="31"/>
        <v>1</v>
      </c>
    </row>
    <row r="683" spans="1:7" x14ac:dyDescent="0.25">
      <c r="A683" s="138"/>
      <c r="B683" s="138"/>
      <c r="C683" s="138"/>
      <c r="D683" s="138"/>
      <c r="E683" s="79">
        <f t="shared" si="30"/>
        <v>0</v>
      </c>
      <c r="G683">
        <f t="shared" si="31"/>
        <v>1</v>
      </c>
    </row>
    <row r="684" spans="1:7" x14ac:dyDescent="0.25">
      <c r="A684" s="138"/>
      <c r="B684" s="138"/>
      <c r="C684" s="138"/>
      <c r="D684" s="138"/>
      <c r="E684" s="79">
        <f t="shared" si="30"/>
        <v>0</v>
      </c>
      <c r="G684">
        <f t="shared" si="31"/>
        <v>1</v>
      </c>
    </row>
    <row r="685" spans="1:7" x14ac:dyDescent="0.25">
      <c r="A685" s="138"/>
      <c r="B685" s="138"/>
      <c r="C685" s="138"/>
      <c r="D685" s="138"/>
      <c r="E685" s="79">
        <f t="shared" si="30"/>
        <v>0</v>
      </c>
      <c r="G685" s="64" t="s">
        <v>322</v>
      </c>
    </row>
    <row r="686" spans="1:7" x14ac:dyDescent="0.25">
      <c r="A686" s="138"/>
      <c r="B686" s="138"/>
      <c r="C686" s="138"/>
      <c r="D686" s="138"/>
      <c r="E686" s="79">
        <f t="shared" si="30"/>
        <v>0</v>
      </c>
      <c r="G686" s="64"/>
    </row>
    <row r="687" spans="1:7" x14ac:dyDescent="0.25">
      <c r="A687" s="138"/>
      <c r="B687" s="138"/>
      <c r="C687" s="138"/>
      <c r="D687" s="138"/>
      <c r="E687" s="79">
        <f t="shared" si="30"/>
        <v>0</v>
      </c>
      <c r="G687" s="64" t="s">
        <v>322</v>
      </c>
    </row>
    <row r="688" spans="1:7" x14ac:dyDescent="0.25">
      <c r="A688" s="138"/>
      <c r="B688" s="138"/>
      <c r="C688" s="138"/>
      <c r="D688" s="138"/>
      <c r="E688" s="79">
        <f t="shared" si="30"/>
        <v>0</v>
      </c>
      <c r="G688" s="64"/>
    </row>
    <row r="689" spans="1:7" x14ac:dyDescent="0.25">
      <c r="A689" s="138"/>
      <c r="B689" s="138"/>
      <c r="C689" s="138"/>
      <c r="D689" s="138"/>
      <c r="E689" s="79">
        <f t="shared" si="30"/>
        <v>0</v>
      </c>
      <c r="G689" s="64" t="s">
        <v>223</v>
      </c>
    </row>
    <row r="690" spans="1:7" x14ac:dyDescent="0.25">
      <c r="A690" s="138"/>
      <c r="B690" s="138"/>
      <c r="C690" s="138"/>
      <c r="D690" s="138"/>
      <c r="E690" s="79">
        <f t="shared" si="30"/>
        <v>0</v>
      </c>
      <c r="G690" s="64"/>
    </row>
    <row r="691" spans="1:7" x14ac:dyDescent="0.25">
      <c r="A691" s="138"/>
      <c r="B691" s="138"/>
      <c r="C691" s="138"/>
      <c r="D691" s="138"/>
      <c r="E691" s="79">
        <f t="shared" si="30"/>
        <v>0</v>
      </c>
      <c r="G691" s="64" t="s">
        <v>223</v>
      </c>
    </row>
    <row r="692" spans="1:7" x14ac:dyDescent="0.25">
      <c r="A692" s="138"/>
      <c r="B692" s="138"/>
      <c r="C692" s="138"/>
      <c r="D692" s="138"/>
      <c r="E692" s="79">
        <f t="shared" si="30"/>
        <v>0</v>
      </c>
      <c r="G692" s="64"/>
    </row>
    <row r="693" spans="1:7" x14ac:dyDescent="0.25">
      <c r="A693" s="138"/>
      <c r="B693" s="138"/>
      <c r="C693" s="138"/>
      <c r="D693" s="138"/>
      <c r="E693" s="79">
        <f t="shared" si="30"/>
        <v>0</v>
      </c>
      <c r="G693" s="64" t="s">
        <v>209</v>
      </c>
    </row>
    <row r="694" spans="1:7" x14ac:dyDescent="0.25">
      <c r="A694" s="138"/>
      <c r="B694" s="138"/>
      <c r="C694" s="138"/>
      <c r="D694" s="138"/>
      <c r="E694" s="79">
        <f t="shared" si="30"/>
        <v>0</v>
      </c>
      <c r="G694" s="64"/>
    </row>
    <row r="695" spans="1:7" x14ac:dyDescent="0.25">
      <c r="A695" s="138"/>
      <c r="B695" s="138"/>
      <c r="C695" s="138"/>
      <c r="D695" s="138"/>
      <c r="E695" s="79">
        <f t="shared" si="30"/>
        <v>0</v>
      </c>
      <c r="G695" s="64" t="s">
        <v>209</v>
      </c>
    </row>
    <row r="696" spans="1:7" x14ac:dyDescent="0.25">
      <c r="A696" s="138"/>
      <c r="B696" s="138"/>
      <c r="C696" s="138"/>
      <c r="D696" s="138"/>
      <c r="E696" s="79">
        <f t="shared" si="30"/>
        <v>0</v>
      </c>
      <c r="G696" s="64"/>
    </row>
    <row r="697" spans="1:7" x14ac:dyDescent="0.25">
      <c r="A697" s="138"/>
      <c r="B697" s="138"/>
      <c r="C697" s="138"/>
      <c r="D697" s="138"/>
      <c r="E697" s="79">
        <f t="shared" si="30"/>
        <v>0</v>
      </c>
      <c r="G697" s="64" t="s">
        <v>210</v>
      </c>
    </row>
    <row r="698" spans="1:7" x14ac:dyDescent="0.25">
      <c r="A698" s="138"/>
      <c r="B698" s="138"/>
      <c r="C698" s="138"/>
      <c r="D698" s="138"/>
      <c r="E698" s="79">
        <f t="shared" si="30"/>
        <v>0</v>
      </c>
      <c r="G698" s="64"/>
    </row>
    <row r="699" spans="1:7" x14ac:dyDescent="0.25">
      <c r="A699" s="138"/>
      <c r="B699" s="138"/>
      <c r="C699" s="138"/>
      <c r="D699" s="138"/>
      <c r="E699" s="79">
        <f t="shared" si="30"/>
        <v>0</v>
      </c>
      <c r="G699" s="64" t="s">
        <v>210</v>
      </c>
    </row>
    <row r="700" spans="1:7" x14ac:dyDescent="0.25">
      <c r="A700" s="138"/>
      <c r="B700" s="138"/>
      <c r="C700" s="138"/>
      <c r="D700" s="138"/>
      <c r="E700" s="79">
        <f t="shared" si="30"/>
        <v>0</v>
      </c>
    </row>
    <row r="701" spans="1:7" x14ac:dyDescent="0.25">
      <c r="A701" s="138"/>
      <c r="B701" s="138"/>
      <c r="C701" s="138"/>
      <c r="D701" s="138"/>
      <c r="E701" s="79">
        <f t="shared" ref="E701:E717" si="32">IF(COUNTIF(C701:C3707,C701)&gt;1,D701&amp;""&amp;VLOOKUP(C701,C702:E3707,3,FALSE),D701)</f>
        <v>0</v>
      </c>
    </row>
    <row r="702" spans="1:7" x14ac:dyDescent="0.25">
      <c r="A702" s="138"/>
      <c r="B702" s="138"/>
      <c r="C702" s="138"/>
      <c r="D702" s="138"/>
      <c r="E702" s="79">
        <f t="shared" si="32"/>
        <v>0</v>
      </c>
    </row>
    <row r="703" spans="1:7" x14ac:dyDescent="0.25">
      <c r="A703" s="138"/>
      <c r="B703" s="138"/>
      <c r="C703" s="138"/>
      <c r="D703" s="138"/>
      <c r="E703" s="79">
        <f t="shared" si="32"/>
        <v>0</v>
      </c>
    </row>
    <row r="704" spans="1:7" x14ac:dyDescent="0.25">
      <c r="A704" s="138"/>
      <c r="B704" s="138"/>
      <c r="C704" s="138"/>
      <c r="D704" s="138"/>
      <c r="E704" s="79">
        <f t="shared" si="32"/>
        <v>0</v>
      </c>
    </row>
    <row r="705" spans="1:5" x14ac:dyDescent="0.25">
      <c r="A705" s="138"/>
      <c r="B705" s="138"/>
      <c r="C705" s="138"/>
      <c r="D705" s="138"/>
      <c r="E705" s="79">
        <f t="shared" si="32"/>
        <v>0</v>
      </c>
    </row>
    <row r="706" spans="1:5" x14ac:dyDescent="0.25">
      <c r="A706" s="138"/>
      <c r="B706" s="138"/>
      <c r="C706" s="138"/>
      <c r="D706" s="138"/>
      <c r="E706" s="79">
        <f t="shared" si="32"/>
        <v>0</v>
      </c>
    </row>
    <row r="707" spans="1:5" x14ac:dyDescent="0.25">
      <c r="A707" s="138"/>
      <c r="B707" s="138"/>
      <c r="C707" s="138"/>
      <c r="D707" s="138"/>
      <c r="E707" s="79">
        <f t="shared" si="32"/>
        <v>0</v>
      </c>
    </row>
    <row r="708" spans="1:5" x14ac:dyDescent="0.25">
      <c r="A708" s="138"/>
      <c r="B708" s="138"/>
      <c r="C708" s="138"/>
      <c r="D708" s="138"/>
      <c r="E708" s="79">
        <f t="shared" si="32"/>
        <v>0</v>
      </c>
    </row>
    <row r="709" spans="1:5" x14ac:dyDescent="0.25">
      <c r="A709" s="138"/>
      <c r="B709" s="138"/>
      <c r="C709" s="138"/>
      <c r="D709" s="138"/>
      <c r="E709" s="79">
        <f t="shared" si="32"/>
        <v>0</v>
      </c>
    </row>
    <row r="710" spans="1:5" x14ac:dyDescent="0.25">
      <c r="A710" s="138"/>
      <c r="B710" s="138"/>
      <c r="C710" s="138"/>
      <c r="D710" s="138"/>
      <c r="E710" s="79">
        <f t="shared" si="32"/>
        <v>0</v>
      </c>
    </row>
    <row r="711" spans="1:5" x14ac:dyDescent="0.25">
      <c r="A711" s="138"/>
      <c r="B711" s="138"/>
      <c r="C711" s="138"/>
      <c r="D711" s="138"/>
      <c r="E711" s="79">
        <f t="shared" si="32"/>
        <v>0</v>
      </c>
    </row>
    <row r="712" spans="1:5" x14ac:dyDescent="0.25">
      <c r="A712" s="138"/>
      <c r="B712" s="138"/>
      <c r="C712" s="138"/>
      <c r="D712" s="138"/>
      <c r="E712" s="79">
        <f t="shared" si="32"/>
        <v>0</v>
      </c>
    </row>
    <row r="713" spans="1:5" x14ac:dyDescent="0.25">
      <c r="A713" s="138"/>
      <c r="B713" s="138"/>
      <c r="C713" s="138"/>
      <c r="D713" s="138"/>
      <c r="E713" s="79">
        <f t="shared" si="32"/>
        <v>0</v>
      </c>
    </row>
    <row r="714" spans="1:5" x14ac:dyDescent="0.25">
      <c r="A714" s="138"/>
      <c r="B714" s="138"/>
      <c r="C714" s="138"/>
      <c r="D714" s="138"/>
      <c r="E714" s="79">
        <f t="shared" si="32"/>
        <v>0</v>
      </c>
    </row>
    <row r="715" spans="1:5" x14ac:dyDescent="0.25">
      <c r="A715" s="138"/>
      <c r="B715" s="138"/>
      <c r="C715" s="138"/>
      <c r="D715" s="138"/>
      <c r="E715" s="79">
        <f t="shared" si="32"/>
        <v>0</v>
      </c>
    </row>
    <row r="716" spans="1:5" x14ac:dyDescent="0.25">
      <c r="A716" s="138"/>
      <c r="B716" s="138"/>
      <c r="C716" s="138"/>
      <c r="D716" s="138"/>
      <c r="E716" s="79">
        <f t="shared" si="32"/>
        <v>0</v>
      </c>
    </row>
    <row r="717" spans="1:5" x14ac:dyDescent="0.25">
      <c r="A717" s="138"/>
      <c r="B717" s="138"/>
      <c r="C717" s="138"/>
      <c r="D717" s="138"/>
      <c r="E717" s="79">
        <f t="shared" si="32"/>
        <v>0</v>
      </c>
    </row>
    <row r="718" spans="1:5" x14ac:dyDescent="0.25">
      <c r="A718" s="79"/>
    </row>
  </sheetData>
  <sheetProtection autoFilter="0"/>
  <autoFilter ref="A1:J717"/>
  <phoneticPr fontId="3" type="noConversion"/>
  <pageMargins left="0.7" right="0.7" top="0.75" bottom="0.75" header="0.3" footer="0.3"/>
  <pageSetup paperSize="9" orientation="portrait"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G583"/>
  <sheetViews>
    <sheetView workbookViewId="0">
      <selection activeCell="F20" sqref="F20"/>
    </sheetView>
  </sheetViews>
  <sheetFormatPr defaultRowHeight="16.5" x14ac:dyDescent="0.25"/>
  <cols>
    <col min="5" max="5" width="34.625" customWidth="1"/>
    <col min="6" max="6" width="47.125" bestFit="1" customWidth="1"/>
  </cols>
  <sheetData>
    <row r="1" spans="1:7" x14ac:dyDescent="0.25">
      <c r="A1" t="s">
        <v>45</v>
      </c>
      <c r="B1" t="s">
        <v>349</v>
      </c>
      <c r="C1" t="s">
        <v>250</v>
      </c>
      <c r="D1" t="s">
        <v>47</v>
      </c>
      <c r="F1" t="s">
        <v>324</v>
      </c>
    </row>
    <row r="2" spans="1:7" x14ac:dyDescent="0.25">
      <c r="A2" t="s">
        <v>2</v>
      </c>
      <c r="B2" t="s">
        <v>398</v>
      </c>
      <c r="C2" t="s">
        <v>252</v>
      </c>
      <c r="D2" t="s">
        <v>50</v>
      </c>
      <c r="E2" t="str">
        <f>A2&amp;B2&amp;C2</f>
        <v>園一仁4月29日2</v>
      </c>
      <c r="F2" t="str">
        <f>IF(COUNTIF(E2:E3000,E2)&gt;1,D2&amp;""&amp;VLOOKUP(E2,E3:F3000,2,FALSE),D2)</f>
        <v>林勳耀</v>
      </c>
      <c r="G2">
        <f>LEN(F2)</f>
        <v>3</v>
      </c>
    </row>
    <row r="3" spans="1:7" x14ac:dyDescent="0.25">
      <c r="A3" t="s">
        <v>8</v>
      </c>
      <c r="B3" t="s">
        <v>397</v>
      </c>
      <c r="C3" t="s">
        <v>253</v>
      </c>
      <c r="D3" t="s">
        <v>51</v>
      </c>
      <c r="E3" t="str">
        <f t="shared" ref="E3:E66" si="0">A3&amp;B3&amp;C3</f>
        <v>食二義4月30日3</v>
      </c>
      <c r="F3" t="str">
        <f t="shared" ref="F3:F66" si="1">IF(COUNTIF(E3:E3001,E3)&gt;1,D3&amp;""&amp;VLOOKUP(E3,E4:F3001,2,FALSE),D3)</f>
        <v>溫俊卿</v>
      </c>
      <c r="G3">
        <f t="shared" ref="G3:G66" si="2">LEN(F3)</f>
        <v>3</v>
      </c>
    </row>
    <row r="4" spans="1:7" x14ac:dyDescent="0.25">
      <c r="A4" t="s">
        <v>8</v>
      </c>
      <c r="B4" t="s">
        <v>397</v>
      </c>
      <c r="C4" t="s">
        <v>254</v>
      </c>
      <c r="D4" t="s">
        <v>51</v>
      </c>
      <c r="E4" t="str">
        <f t="shared" si="0"/>
        <v>食二義4月30日4</v>
      </c>
      <c r="F4" t="str">
        <f t="shared" si="1"/>
        <v>溫俊卿</v>
      </c>
      <c r="G4">
        <f t="shared" si="2"/>
        <v>3</v>
      </c>
    </row>
    <row r="5" spans="1:7" x14ac:dyDescent="0.25">
      <c r="A5" t="s">
        <v>8</v>
      </c>
      <c r="B5" t="s">
        <v>397</v>
      </c>
      <c r="C5" t="s">
        <v>255</v>
      </c>
      <c r="D5" t="s">
        <v>66</v>
      </c>
      <c r="E5" t="str">
        <f t="shared" si="0"/>
        <v>食二義4月30日5</v>
      </c>
      <c r="F5" t="str">
        <f t="shared" si="1"/>
        <v/>
      </c>
      <c r="G5">
        <f t="shared" si="2"/>
        <v>0</v>
      </c>
    </row>
    <row r="6" spans="1:7" x14ac:dyDescent="0.25">
      <c r="A6" t="s">
        <v>8</v>
      </c>
      <c r="B6" t="s">
        <v>397</v>
      </c>
      <c r="C6" t="s">
        <v>256</v>
      </c>
      <c r="D6" t="s">
        <v>66</v>
      </c>
      <c r="E6" t="str">
        <f t="shared" si="0"/>
        <v>食二義4月30日6</v>
      </c>
      <c r="F6" t="str">
        <f t="shared" si="1"/>
        <v/>
      </c>
      <c r="G6">
        <f t="shared" si="2"/>
        <v>0</v>
      </c>
    </row>
    <row r="7" spans="1:7" x14ac:dyDescent="0.25">
      <c r="A7" t="s">
        <v>8</v>
      </c>
      <c r="B7" t="s">
        <v>397</v>
      </c>
      <c r="C7" t="s">
        <v>257</v>
      </c>
      <c r="D7" t="s">
        <v>222</v>
      </c>
      <c r="E7" t="str">
        <f t="shared" si="0"/>
        <v>食二義4月30日7</v>
      </c>
      <c r="F7" t="str">
        <f t="shared" si="1"/>
        <v>黎采玟</v>
      </c>
      <c r="G7">
        <f t="shared" si="2"/>
        <v>3</v>
      </c>
    </row>
    <row r="8" spans="1:7" x14ac:dyDescent="0.25">
      <c r="A8" t="s">
        <v>12</v>
      </c>
      <c r="B8" t="s">
        <v>396</v>
      </c>
      <c r="C8" t="s">
        <v>251</v>
      </c>
      <c r="D8" t="s">
        <v>320</v>
      </c>
      <c r="E8" t="str">
        <f t="shared" si="0"/>
        <v>機二義4月29日1</v>
      </c>
      <c r="F8" t="str">
        <f t="shared" si="1"/>
        <v>錢癸真</v>
      </c>
      <c r="G8">
        <f t="shared" si="2"/>
        <v>3</v>
      </c>
    </row>
    <row r="9" spans="1:7" x14ac:dyDescent="0.25">
      <c r="A9" t="s">
        <v>12</v>
      </c>
      <c r="B9" t="s">
        <v>396</v>
      </c>
      <c r="C9" t="s">
        <v>252</v>
      </c>
      <c r="D9" t="s">
        <v>81</v>
      </c>
      <c r="E9" t="str">
        <f t="shared" si="0"/>
        <v>機二義4月29日2</v>
      </c>
      <c r="F9" t="str">
        <f>IF(COUNTIF(E9:E3007,E9)&gt;1,D9&amp;""&amp;VLOOKUP(E9,E10:F3007,2,FALSE),D9)</f>
        <v>邱靜瑤</v>
      </c>
      <c r="G9">
        <f t="shared" si="2"/>
        <v>3</v>
      </c>
    </row>
    <row r="10" spans="1:7" x14ac:dyDescent="0.25">
      <c r="A10" t="s">
        <v>12</v>
      </c>
      <c r="B10" t="s">
        <v>396</v>
      </c>
      <c r="C10" t="s">
        <v>253</v>
      </c>
      <c r="D10" t="s">
        <v>371</v>
      </c>
      <c r="E10" t="str">
        <f t="shared" si="0"/>
        <v>機二義4月29日3</v>
      </c>
      <c r="F10" t="str">
        <f t="shared" si="1"/>
        <v>林俊賢</v>
      </c>
      <c r="G10">
        <f t="shared" si="2"/>
        <v>3</v>
      </c>
    </row>
    <row r="11" spans="1:7" x14ac:dyDescent="0.25">
      <c r="A11" t="s">
        <v>12</v>
      </c>
      <c r="B11" t="s">
        <v>396</v>
      </c>
      <c r="C11" t="s">
        <v>254</v>
      </c>
      <c r="D11" t="s">
        <v>84</v>
      </c>
      <c r="E11" t="str">
        <f t="shared" si="0"/>
        <v>機二義4月29日4</v>
      </c>
      <c r="F11" t="str">
        <f t="shared" si="1"/>
        <v>陳志逸</v>
      </c>
      <c r="G11">
        <f t="shared" si="2"/>
        <v>3</v>
      </c>
    </row>
    <row r="12" spans="1:7" x14ac:dyDescent="0.25">
      <c r="A12" t="s">
        <v>12</v>
      </c>
      <c r="B12" t="s">
        <v>396</v>
      </c>
      <c r="C12" t="s">
        <v>255</v>
      </c>
      <c r="D12" t="s">
        <v>371</v>
      </c>
      <c r="E12" t="str">
        <f t="shared" si="0"/>
        <v>機二義4月29日5</v>
      </c>
      <c r="F12" t="str">
        <f t="shared" si="1"/>
        <v>林俊賢</v>
      </c>
      <c r="G12">
        <f t="shared" si="2"/>
        <v>3</v>
      </c>
    </row>
    <row r="13" spans="1:7" x14ac:dyDescent="0.25">
      <c r="A13" t="s">
        <v>12</v>
      </c>
      <c r="B13" t="s">
        <v>396</v>
      </c>
      <c r="C13" t="s">
        <v>256</v>
      </c>
      <c r="D13" t="s">
        <v>372</v>
      </c>
      <c r="E13" t="str">
        <f t="shared" si="0"/>
        <v>機二義4月29日6</v>
      </c>
      <c r="F13" t="str">
        <f t="shared" si="1"/>
        <v>楊慕華</v>
      </c>
      <c r="G13">
        <f t="shared" si="2"/>
        <v>3</v>
      </c>
    </row>
    <row r="14" spans="1:7" x14ac:dyDescent="0.25">
      <c r="A14" t="s">
        <v>12</v>
      </c>
      <c r="B14" t="s">
        <v>396</v>
      </c>
      <c r="C14" t="s">
        <v>257</v>
      </c>
      <c r="D14" t="s">
        <v>373</v>
      </c>
      <c r="E14" t="str">
        <f t="shared" si="0"/>
        <v>機二義4月29日7</v>
      </c>
      <c r="F14" t="str">
        <f t="shared" si="1"/>
        <v>謝王杰</v>
      </c>
      <c r="G14">
        <f t="shared" si="2"/>
        <v>3</v>
      </c>
    </row>
    <row r="15" spans="1:7" x14ac:dyDescent="0.25">
      <c r="A15" t="s">
        <v>12</v>
      </c>
      <c r="B15" t="s">
        <v>397</v>
      </c>
      <c r="C15" t="s">
        <v>251</v>
      </c>
      <c r="D15" t="s">
        <v>372</v>
      </c>
      <c r="E15" t="str">
        <f t="shared" si="0"/>
        <v>機二義4月30日1</v>
      </c>
      <c r="F15" t="str">
        <f t="shared" si="1"/>
        <v>楊慕華</v>
      </c>
      <c r="G15">
        <f t="shared" si="2"/>
        <v>3</v>
      </c>
    </row>
    <row r="16" spans="1:7" x14ac:dyDescent="0.25">
      <c r="A16" t="s">
        <v>12</v>
      </c>
      <c r="B16" t="s">
        <v>397</v>
      </c>
      <c r="C16" t="s">
        <v>252</v>
      </c>
      <c r="D16" t="s">
        <v>320</v>
      </c>
      <c r="E16" t="str">
        <f t="shared" si="0"/>
        <v>機二義4月30日2</v>
      </c>
      <c r="F16" t="str">
        <f t="shared" si="1"/>
        <v>錢癸真</v>
      </c>
      <c r="G16">
        <f t="shared" si="2"/>
        <v>3</v>
      </c>
    </row>
    <row r="17" spans="1:7" x14ac:dyDescent="0.25">
      <c r="A17" t="s">
        <v>12</v>
      </c>
      <c r="B17" t="s">
        <v>397</v>
      </c>
      <c r="C17" t="s">
        <v>253</v>
      </c>
      <c r="D17" t="s">
        <v>96</v>
      </c>
      <c r="E17" t="str">
        <f t="shared" si="0"/>
        <v>機二義4月30日3</v>
      </c>
      <c r="F17" t="str">
        <f t="shared" si="1"/>
        <v>陳怡如</v>
      </c>
      <c r="G17">
        <f t="shared" si="2"/>
        <v>3</v>
      </c>
    </row>
    <row r="18" spans="1:7" x14ac:dyDescent="0.25">
      <c r="A18" t="s">
        <v>12</v>
      </c>
      <c r="B18" t="s">
        <v>397</v>
      </c>
      <c r="C18" t="s">
        <v>254</v>
      </c>
      <c r="D18" t="s">
        <v>371</v>
      </c>
      <c r="E18" t="str">
        <f t="shared" si="0"/>
        <v>機二義4月30日4</v>
      </c>
      <c r="F18" t="str">
        <f t="shared" si="1"/>
        <v>林俊賢</v>
      </c>
      <c r="G18">
        <f t="shared" si="2"/>
        <v>3</v>
      </c>
    </row>
    <row r="19" spans="1:7" x14ac:dyDescent="0.25">
      <c r="A19" t="s">
        <v>12</v>
      </c>
      <c r="B19" t="s">
        <v>397</v>
      </c>
      <c r="C19" t="s">
        <v>255</v>
      </c>
      <c r="D19" t="s">
        <v>66</v>
      </c>
      <c r="E19" t="str">
        <f t="shared" si="0"/>
        <v>機二義4月30日5</v>
      </c>
      <c r="F19" t="str">
        <f t="shared" si="1"/>
        <v/>
      </c>
      <c r="G19">
        <f t="shared" si="2"/>
        <v>0</v>
      </c>
    </row>
    <row r="20" spans="1:7" x14ac:dyDescent="0.25">
      <c r="A20" t="s">
        <v>12</v>
      </c>
      <c r="B20" t="s">
        <v>397</v>
      </c>
      <c r="C20" t="s">
        <v>256</v>
      </c>
      <c r="D20" t="s">
        <v>66</v>
      </c>
      <c r="E20" t="str">
        <f t="shared" si="0"/>
        <v>機二義4月30日6</v>
      </c>
      <c r="F20" t="str">
        <f t="shared" si="1"/>
        <v/>
      </c>
      <c r="G20">
        <f t="shared" si="2"/>
        <v>0</v>
      </c>
    </row>
    <row r="21" spans="1:7" x14ac:dyDescent="0.25">
      <c r="A21" t="s">
        <v>12</v>
      </c>
      <c r="B21" t="s">
        <v>397</v>
      </c>
      <c r="C21" t="s">
        <v>257</v>
      </c>
      <c r="D21" t="s">
        <v>373</v>
      </c>
      <c r="E21" t="str">
        <f t="shared" si="0"/>
        <v>機二義4月30日7</v>
      </c>
      <c r="F21" t="str">
        <f t="shared" si="1"/>
        <v>謝王杰</v>
      </c>
      <c r="G21">
        <f t="shared" si="2"/>
        <v>3</v>
      </c>
    </row>
    <row r="22" spans="1:7" x14ac:dyDescent="0.25">
      <c r="A22" t="s">
        <v>2</v>
      </c>
      <c r="B22" t="s">
        <v>396</v>
      </c>
      <c r="C22" t="s">
        <v>253</v>
      </c>
      <c r="D22" t="s">
        <v>85</v>
      </c>
      <c r="E22" t="str">
        <f t="shared" si="0"/>
        <v>園一仁4月29日3</v>
      </c>
      <c r="F22" t="str">
        <f t="shared" si="1"/>
        <v>江其龍</v>
      </c>
      <c r="G22">
        <f t="shared" si="2"/>
        <v>3</v>
      </c>
    </row>
    <row r="23" spans="1:7" x14ac:dyDescent="0.25">
      <c r="A23" t="s">
        <v>2</v>
      </c>
      <c r="B23" t="s">
        <v>396</v>
      </c>
      <c r="C23" t="s">
        <v>254</v>
      </c>
      <c r="D23" t="s">
        <v>61</v>
      </c>
      <c r="E23" t="str">
        <f t="shared" si="0"/>
        <v>園一仁4月29日4</v>
      </c>
      <c r="F23" t="str">
        <f t="shared" si="1"/>
        <v>黃怡萍</v>
      </c>
      <c r="G23">
        <f t="shared" si="2"/>
        <v>3</v>
      </c>
    </row>
    <row r="24" spans="1:7" x14ac:dyDescent="0.25">
      <c r="A24" t="s">
        <v>2</v>
      </c>
      <c r="B24" t="s">
        <v>396</v>
      </c>
      <c r="C24" t="s">
        <v>255</v>
      </c>
      <c r="D24" t="s">
        <v>110</v>
      </c>
      <c r="E24" t="str">
        <f t="shared" si="0"/>
        <v>園一仁4月29日5</v>
      </c>
      <c r="F24" t="str">
        <f t="shared" si="1"/>
        <v>吳美鶯</v>
      </c>
      <c r="G24">
        <f t="shared" si="2"/>
        <v>3</v>
      </c>
    </row>
    <row r="25" spans="1:7" x14ac:dyDescent="0.25">
      <c r="A25" t="s">
        <v>2</v>
      </c>
      <c r="B25" t="s">
        <v>396</v>
      </c>
      <c r="C25" t="s">
        <v>256</v>
      </c>
      <c r="D25" t="s">
        <v>366</v>
      </c>
      <c r="E25" t="str">
        <f t="shared" si="0"/>
        <v>園一仁4月29日6</v>
      </c>
      <c r="F25" t="str">
        <f t="shared" si="1"/>
        <v>鍾菩璿</v>
      </c>
      <c r="G25">
        <f t="shared" si="2"/>
        <v>3</v>
      </c>
    </row>
    <row r="26" spans="1:7" x14ac:dyDescent="0.25">
      <c r="A26" t="s">
        <v>2</v>
      </c>
      <c r="B26" t="s">
        <v>396</v>
      </c>
      <c r="C26" t="s">
        <v>257</v>
      </c>
      <c r="D26" t="s">
        <v>81</v>
      </c>
      <c r="E26" t="str">
        <f t="shared" si="0"/>
        <v>園一仁4月29日7</v>
      </c>
      <c r="F26" t="str">
        <f t="shared" si="1"/>
        <v>邱靜瑤</v>
      </c>
      <c r="G26">
        <f t="shared" si="2"/>
        <v>3</v>
      </c>
    </row>
    <row r="27" spans="1:7" x14ac:dyDescent="0.25">
      <c r="A27" t="s">
        <v>2</v>
      </c>
      <c r="B27" t="s">
        <v>397</v>
      </c>
      <c r="C27" t="s">
        <v>251</v>
      </c>
      <c r="D27" t="s">
        <v>61</v>
      </c>
      <c r="E27" t="str">
        <f t="shared" si="0"/>
        <v>園一仁4月30日1</v>
      </c>
      <c r="F27" t="str">
        <f t="shared" si="1"/>
        <v>黃怡萍</v>
      </c>
      <c r="G27">
        <f t="shared" si="2"/>
        <v>3</v>
      </c>
    </row>
    <row r="28" spans="1:7" x14ac:dyDescent="0.25">
      <c r="A28" t="s">
        <v>2</v>
      </c>
      <c r="B28" t="s">
        <v>397</v>
      </c>
      <c r="C28" t="s">
        <v>252</v>
      </c>
      <c r="D28" t="s">
        <v>61</v>
      </c>
      <c r="E28" t="str">
        <f t="shared" si="0"/>
        <v>園一仁4月30日2</v>
      </c>
      <c r="F28" t="str">
        <f t="shared" si="1"/>
        <v>黃怡萍</v>
      </c>
      <c r="G28">
        <f t="shared" si="2"/>
        <v>3</v>
      </c>
    </row>
    <row r="29" spans="1:7" x14ac:dyDescent="0.25">
      <c r="A29" t="s">
        <v>2</v>
      </c>
      <c r="B29" t="s">
        <v>397</v>
      </c>
      <c r="C29" t="s">
        <v>253</v>
      </c>
      <c r="D29" t="s">
        <v>110</v>
      </c>
      <c r="E29" t="str">
        <f t="shared" si="0"/>
        <v>園一仁4月30日3</v>
      </c>
      <c r="F29" t="str">
        <f t="shared" si="1"/>
        <v>吳美鶯</v>
      </c>
      <c r="G29">
        <f t="shared" si="2"/>
        <v>3</v>
      </c>
    </row>
    <row r="30" spans="1:7" x14ac:dyDescent="0.25">
      <c r="A30" t="s">
        <v>2</v>
      </c>
      <c r="B30" t="s">
        <v>397</v>
      </c>
      <c r="C30" t="s">
        <v>254</v>
      </c>
      <c r="D30" t="s">
        <v>111</v>
      </c>
      <c r="E30" t="str">
        <f t="shared" si="0"/>
        <v>園一仁4月30日4</v>
      </c>
      <c r="F30" t="str">
        <f t="shared" si="1"/>
        <v>邱垂杰</v>
      </c>
      <c r="G30">
        <f t="shared" si="2"/>
        <v>3</v>
      </c>
    </row>
    <row r="31" spans="1:7" x14ac:dyDescent="0.25">
      <c r="A31" t="s">
        <v>2</v>
      </c>
      <c r="B31" t="s">
        <v>397</v>
      </c>
      <c r="C31" t="s">
        <v>255</v>
      </c>
      <c r="D31" t="s">
        <v>50</v>
      </c>
      <c r="E31" t="str">
        <f t="shared" si="0"/>
        <v>園一仁4月30日5</v>
      </c>
      <c r="F31" t="str">
        <f t="shared" si="1"/>
        <v>林勳耀</v>
      </c>
      <c r="G31">
        <f t="shared" si="2"/>
        <v>3</v>
      </c>
    </row>
    <row r="32" spans="1:7" x14ac:dyDescent="0.25">
      <c r="A32" t="s">
        <v>2</v>
      </c>
      <c r="B32" t="s">
        <v>397</v>
      </c>
      <c r="C32" t="s">
        <v>256</v>
      </c>
      <c r="D32" t="s">
        <v>81</v>
      </c>
      <c r="E32" t="str">
        <f t="shared" si="0"/>
        <v>園一仁4月30日6</v>
      </c>
      <c r="F32" t="str">
        <f t="shared" si="1"/>
        <v>邱靜瑤</v>
      </c>
      <c r="G32">
        <f t="shared" si="2"/>
        <v>3</v>
      </c>
    </row>
    <row r="33" spans="1:7" x14ac:dyDescent="0.25">
      <c r="A33" t="s">
        <v>2</v>
      </c>
      <c r="B33" t="s">
        <v>397</v>
      </c>
      <c r="C33" t="s">
        <v>257</v>
      </c>
      <c r="D33" t="s">
        <v>85</v>
      </c>
      <c r="E33" t="str">
        <f t="shared" si="0"/>
        <v>園一仁4月30日7</v>
      </c>
      <c r="F33" t="str">
        <f t="shared" si="1"/>
        <v>江其龍</v>
      </c>
      <c r="G33">
        <f t="shared" si="2"/>
        <v>3</v>
      </c>
    </row>
    <row r="34" spans="1:7" x14ac:dyDescent="0.25">
      <c r="A34" t="s">
        <v>173</v>
      </c>
      <c r="B34" t="s">
        <v>396</v>
      </c>
      <c r="C34" t="s">
        <v>251</v>
      </c>
      <c r="D34" t="s">
        <v>154</v>
      </c>
      <c r="E34" t="str">
        <f t="shared" si="0"/>
        <v>綜二仁4月29日1</v>
      </c>
      <c r="F34" t="str">
        <f t="shared" si="1"/>
        <v>陳信瑋</v>
      </c>
      <c r="G34">
        <f t="shared" si="2"/>
        <v>3</v>
      </c>
    </row>
    <row r="35" spans="1:7" x14ac:dyDescent="0.25">
      <c r="A35" t="s">
        <v>173</v>
      </c>
      <c r="B35" t="s">
        <v>396</v>
      </c>
      <c r="C35" t="s">
        <v>252</v>
      </c>
      <c r="D35" t="s">
        <v>154</v>
      </c>
      <c r="E35" t="str">
        <f t="shared" si="0"/>
        <v>綜二仁4月29日2</v>
      </c>
      <c r="F35" t="str">
        <f t="shared" si="1"/>
        <v>陳信瑋</v>
      </c>
      <c r="G35">
        <f t="shared" si="2"/>
        <v>3</v>
      </c>
    </row>
    <row r="36" spans="1:7" x14ac:dyDescent="0.25">
      <c r="A36" t="s">
        <v>173</v>
      </c>
      <c r="B36" t="s">
        <v>396</v>
      </c>
      <c r="C36" t="s">
        <v>253</v>
      </c>
      <c r="D36" t="s">
        <v>154</v>
      </c>
      <c r="E36" t="str">
        <f t="shared" si="0"/>
        <v>綜二仁4月29日3</v>
      </c>
      <c r="F36" t="str">
        <f t="shared" si="1"/>
        <v>陳信瑋</v>
      </c>
      <c r="G36">
        <f t="shared" si="2"/>
        <v>3</v>
      </c>
    </row>
    <row r="37" spans="1:7" x14ac:dyDescent="0.25">
      <c r="A37" t="s">
        <v>173</v>
      </c>
      <c r="B37" t="s">
        <v>396</v>
      </c>
      <c r="C37" t="s">
        <v>254</v>
      </c>
      <c r="D37" t="s">
        <v>154</v>
      </c>
      <c r="E37" t="str">
        <f t="shared" si="0"/>
        <v>綜二仁4月29日4</v>
      </c>
      <c r="F37" t="str">
        <f t="shared" si="1"/>
        <v>陳信瑋</v>
      </c>
      <c r="G37">
        <f t="shared" si="2"/>
        <v>3</v>
      </c>
    </row>
    <row r="38" spans="1:7" x14ac:dyDescent="0.25">
      <c r="A38" t="s">
        <v>173</v>
      </c>
      <c r="B38" t="s">
        <v>396</v>
      </c>
      <c r="C38" t="s">
        <v>255</v>
      </c>
      <c r="D38" t="s">
        <v>154</v>
      </c>
      <c r="E38" t="str">
        <f t="shared" si="0"/>
        <v>綜二仁4月29日5</v>
      </c>
      <c r="F38" t="str">
        <f t="shared" si="1"/>
        <v>陳信瑋</v>
      </c>
      <c r="G38">
        <f t="shared" si="2"/>
        <v>3</v>
      </c>
    </row>
    <row r="39" spans="1:7" x14ac:dyDescent="0.25">
      <c r="A39" t="s">
        <v>173</v>
      </c>
      <c r="B39" t="s">
        <v>396</v>
      </c>
      <c r="C39" t="s">
        <v>256</v>
      </c>
      <c r="D39" t="s">
        <v>154</v>
      </c>
      <c r="E39" t="str">
        <f t="shared" si="0"/>
        <v>綜二仁4月29日6</v>
      </c>
      <c r="F39" t="str">
        <f t="shared" si="1"/>
        <v>陳信瑋</v>
      </c>
      <c r="G39">
        <f t="shared" si="2"/>
        <v>3</v>
      </c>
    </row>
    <row r="40" spans="1:7" x14ac:dyDescent="0.25">
      <c r="A40" t="s">
        <v>173</v>
      </c>
      <c r="B40" t="s">
        <v>396</v>
      </c>
      <c r="C40" t="s">
        <v>257</v>
      </c>
      <c r="D40" t="s">
        <v>154</v>
      </c>
      <c r="E40" t="str">
        <f t="shared" si="0"/>
        <v>綜二仁4月29日7</v>
      </c>
      <c r="F40" t="str">
        <f t="shared" si="1"/>
        <v>陳信瑋</v>
      </c>
      <c r="G40">
        <f t="shared" si="2"/>
        <v>3</v>
      </c>
    </row>
    <row r="41" spans="1:7" x14ac:dyDescent="0.25">
      <c r="A41" t="s">
        <v>173</v>
      </c>
      <c r="B41" t="s">
        <v>397</v>
      </c>
      <c r="C41" t="s">
        <v>251</v>
      </c>
      <c r="D41" t="s">
        <v>161</v>
      </c>
      <c r="E41" t="str">
        <f t="shared" si="0"/>
        <v>綜二仁4月30日1</v>
      </c>
      <c r="F41" t="str">
        <f t="shared" si="1"/>
        <v>吳政寰</v>
      </c>
      <c r="G41">
        <f t="shared" si="2"/>
        <v>3</v>
      </c>
    </row>
    <row r="42" spans="1:7" x14ac:dyDescent="0.25">
      <c r="A42" t="s">
        <v>173</v>
      </c>
      <c r="B42" t="s">
        <v>397</v>
      </c>
      <c r="C42" t="s">
        <v>252</v>
      </c>
      <c r="D42" t="s">
        <v>174</v>
      </c>
      <c r="E42" t="str">
        <f t="shared" si="0"/>
        <v>綜二仁4月30日2</v>
      </c>
      <c r="F42" t="str">
        <f t="shared" si="1"/>
        <v>張淑芬</v>
      </c>
      <c r="G42">
        <f t="shared" si="2"/>
        <v>3</v>
      </c>
    </row>
    <row r="43" spans="1:7" x14ac:dyDescent="0.25">
      <c r="A43" t="s">
        <v>173</v>
      </c>
      <c r="B43" t="s">
        <v>397</v>
      </c>
      <c r="C43" t="s">
        <v>253</v>
      </c>
      <c r="D43" t="s">
        <v>174</v>
      </c>
      <c r="E43" t="str">
        <f t="shared" si="0"/>
        <v>綜二仁4月30日3</v>
      </c>
      <c r="F43" t="str">
        <f t="shared" si="1"/>
        <v>張淑芬</v>
      </c>
      <c r="G43">
        <f t="shared" si="2"/>
        <v>3</v>
      </c>
    </row>
    <row r="44" spans="1:7" x14ac:dyDescent="0.25">
      <c r="A44" t="s">
        <v>173</v>
      </c>
      <c r="B44" t="s">
        <v>397</v>
      </c>
      <c r="C44" t="s">
        <v>254</v>
      </c>
      <c r="D44" t="s">
        <v>174</v>
      </c>
      <c r="E44" t="str">
        <f t="shared" si="0"/>
        <v>綜二仁4月30日4</v>
      </c>
      <c r="F44" t="str">
        <f t="shared" si="1"/>
        <v>張淑芬</v>
      </c>
      <c r="G44">
        <f t="shared" si="2"/>
        <v>3</v>
      </c>
    </row>
    <row r="45" spans="1:7" x14ac:dyDescent="0.25">
      <c r="A45" t="s">
        <v>173</v>
      </c>
      <c r="B45" t="s">
        <v>397</v>
      </c>
      <c r="C45" t="s">
        <v>255</v>
      </c>
      <c r="D45" t="s">
        <v>154</v>
      </c>
      <c r="E45" t="str">
        <f t="shared" si="0"/>
        <v>綜二仁4月30日5</v>
      </c>
      <c r="F45" t="str">
        <f t="shared" si="1"/>
        <v>陳信瑋</v>
      </c>
      <c r="G45">
        <f t="shared" si="2"/>
        <v>3</v>
      </c>
    </row>
    <row r="46" spans="1:7" x14ac:dyDescent="0.25">
      <c r="A46" t="s">
        <v>173</v>
      </c>
      <c r="B46" t="s">
        <v>397</v>
      </c>
      <c r="C46" t="s">
        <v>256</v>
      </c>
      <c r="D46" t="s">
        <v>154</v>
      </c>
      <c r="E46" t="str">
        <f t="shared" si="0"/>
        <v>綜二仁4月30日6</v>
      </c>
      <c r="F46" t="str">
        <f t="shared" si="1"/>
        <v>陳信瑋</v>
      </c>
      <c r="G46">
        <f t="shared" si="2"/>
        <v>3</v>
      </c>
    </row>
    <row r="47" spans="1:7" x14ac:dyDescent="0.25">
      <c r="A47" t="s">
        <v>173</v>
      </c>
      <c r="B47" t="s">
        <v>397</v>
      </c>
      <c r="C47" t="s">
        <v>257</v>
      </c>
      <c r="D47" t="s">
        <v>154</v>
      </c>
      <c r="E47" t="str">
        <f t="shared" si="0"/>
        <v>綜二仁4月30日7</v>
      </c>
      <c r="F47" t="str">
        <f t="shared" si="1"/>
        <v>陳信瑋</v>
      </c>
      <c r="G47">
        <f t="shared" si="2"/>
        <v>3</v>
      </c>
    </row>
    <row r="48" spans="1:7" x14ac:dyDescent="0.25">
      <c r="A48" t="s">
        <v>239</v>
      </c>
      <c r="B48" t="s">
        <v>396</v>
      </c>
      <c r="C48" t="s">
        <v>251</v>
      </c>
      <c r="D48" t="s">
        <v>367</v>
      </c>
      <c r="E48" t="str">
        <f t="shared" si="0"/>
        <v>電一義4月29日1</v>
      </c>
      <c r="F48" t="str">
        <f t="shared" si="1"/>
        <v>江寬玗</v>
      </c>
      <c r="G48">
        <f t="shared" si="2"/>
        <v>3</v>
      </c>
    </row>
    <row r="49" spans="1:7" x14ac:dyDescent="0.25">
      <c r="A49" t="s">
        <v>239</v>
      </c>
      <c r="B49" t="s">
        <v>396</v>
      </c>
      <c r="C49" t="s">
        <v>252</v>
      </c>
      <c r="D49" t="s">
        <v>140</v>
      </c>
      <c r="E49" t="str">
        <f t="shared" si="0"/>
        <v>電一義4月29日2</v>
      </c>
      <c r="F49" t="str">
        <f t="shared" si="1"/>
        <v>張至行</v>
      </c>
      <c r="G49">
        <f t="shared" si="2"/>
        <v>3</v>
      </c>
    </row>
    <row r="50" spans="1:7" x14ac:dyDescent="0.25">
      <c r="A50" t="s">
        <v>239</v>
      </c>
      <c r="B50" t="s">
        <v>396</v>
      </c>
      <c r="C50" t="s">
        <v>253</v>
      </c>
      <c r="D50" t="s">
        <v>159</v>
      </c>
      <c r="E50" t="str">
        <f t="shared" si="0"/>
        <v>電一義4月29日3</v>
      </c>
      <c r="F50" t="str">
        <f t="shared" si="1"/>
        <v>胡文宗</v>
      </c>
      <c r="G50">
        <f t="shared" si="2"/>
        <v>3</v>
      </c>
    </row>
    <row r="51" spans="1:7" x14ac:dyDescent="0.25">
      <c r="A51" t="s">
        <v>239</v>
      </c>
      <c r="B51" t="s">
        <v>396</v>
      </c>
      <c r="C51" t="s">
        <v>254</v>
      </c>
      <c r="D51" t="s">
        <v>50</v>
      </c>
      <c r="E51" t="str">
        <f t="shared" si="0"/>
        <v>電一義4月29日4</v>
      </c>
      <c r="F51" t="str">
        <f t="shared" si="1"/>
        <v>林勳耀</v>
      </c>
      <c r="G51">
        <f t="shared" si="2"/>
        <v>3</v>
      </c>
    </row>
    <row r="52" spans="1:7" x14ac:dyDescent="0.25">
      <c r="A52" t="s">
        <v>239</v>
      </c>
      <c r="B52" t="s">
        <v>396</v>
      </c>
      <c r="C52" t="s">
        <v>255</v>
      </c>
      <c r="D52" t="s">
        <v>375</v>
      </c>
      <c r="E52" t="str">
        <f t="shared" si="0"/>
        <v>電一義4月29日5</v>
      </c>
      <c r="F52" t="str">
        <f t="shared" si="1"/>
        <v>廖文雄</v>
      </c>
      <c r="G52">
        <f t="shared" si="2"/>
        <v>3</v>
      </c>
    </row>
    <row r="53" spans="1:7" x14ac:dyDescent="0.25">
      <c r="A53" t="s">
        <v>239</v>
      </c>
      <c r="B53" t="s">
        <v>396</v>
      </c>
      <c r="C53" t="s">
        <v>256</v>
      </c>
      <c r="D53" t="s">
        <v>85</v>
      </c>
      <c r="E53" t="str">
        <f t="shared" si="0"/>
        <v>電一義4月29日6</v>
      </c>
      <c r="F53" t="str">
        <f t="shared" si="1"/>
        <v>江其龍</v>
      </c>
      <c r="G53">
        <f t="shared" si="2"/>
        <v>3</v>
      </c>
    </row>
    <row r="54" spans="1:7" x14ac:dyDescent="0.25">
      <c r="A54" t="s">
        <v>239</v>
      </c>
      <c r="B54" t="s">
        <v>396</v>
      </c>
      <c r="C54" t="s">
        <v>257</v>
      </c>
      <c r="D54" t="s">
        <v>68</v>
      </c>
      <c r="E54" t="str">
        <f t="shared" si="0"/>
        <v>電一義4月29日7</v>
      </c>
      <c r="F54" t="str">
        <f t="shared" si="1"/>
        <v>謝佩君</v>
      </c>
      <c r="G54">
        <f t="shared" si="2"/>
        <v>3</v>
      </c>
    </row>
    <row r="55" spans="1:7" x14ac:dyDescent="0.25">
      <c r="A55" t="s">
        <v>239</v>
      </c>
      <c r="B55" t="s">
        <v>397</v>
      </c>
      <c r="C55" t="s">
        <v>251</v>
      </c>
      <c r="D55" t="s">
        <v>375</v>
      </c>
      <c r="E55" t="str">
        <f t="shared" si="0"/>
        <v>電一義4月30日1</v>
      </c>
      <c r="F55" t="str">
        <f t="shared" si="1"/>
        <v>廖文雄</v>
      </c>
      <c r="G55">
        <f t="shared" si="2"/>
        <v>3</v>
      </c>
    </row>
    <row r="56" spans="1:7" x14ac:dyDescent="0.25">
      <c r="A56" t="s">
        <v>239</v>
      </c>
      <c r="B56" t="s">
        <v>397</v>
      </c>
      <c r="C56" t="s">
        <v>252</v>
      </c>
      <c r="D56" t="s">
        <v>375</v>
      </c>
      <c r="E56" t="str">
        <f t="shared" si="0"/>
        <v>電一義4月30日2</v>
      </c>
      <c r="F56" t="str">
        <f t="shared" si="1"/>
        <v>廖文雄</v>
      </c>
      <c r="G56">
        <f t="shared" si="2"/>
        <v>3</v>
      </c>
    </row>
    <row r="57" spans="1:7" x14ac:dyDescent="0.25">
      <c r="A57" t="s">
        <v>239</v>
      </c>
      <c r="B57" t="s">
        <v>397</v>
      </c>
      <c r="C57" t="s">
        <v>253</v>
      </c>
      <c r="D57" t="s">
        <v>375</v>
      </c>
      <c r="E57" t="str">
        <f t="shared" si="0"/>
        <v>電一義4月30日3</v>
      </c>
      <c r="F57" t="str">
        <f t="shared" si="1"/>
        <v>廖文雄</v>
      </c>
      <c r="G57">
        <f t="shared" si="2"/>
        <v>3</v>
      </c>
    </row>
    <row r="58" spans="1:7" x14ac:dyDescent="0.25">
      <c r="A58" t="s">
        <v>239</v>
      </c>
      <c r="B58" t="s">
        <v>397</v>
      </c>
      <c r="C58" t="s">
        <v>254</v>
      </c>
      <c r="D58" t="s">
        <v>375</v>
      </c>
      <c r="E58" t="str">
        <f t="shared" si="0"/>
        <v>電一義4月30日4</v>
      </c>
      <c r="F58" t="str">
        <f t="shared" si="1"/>
        <v>廖文雄</v>
      </c>
      <c r="G58">
        <f t="shared" si="2"/>
        <v>3</v>
      </c>
    </row>
    <row r="59" spans="1:7" x14ac:dyDescent="0.25">
      <c r="A59" t="s">
        <v>239</v>
      </c>
      <c r="B59" t="s">
        <v>397</v>
      </c>
      <c r="C59" t="s">
        <v>255</v>
      </c>
      <c r="D59" t="s">
        <v>375</v>
      </c>
      <c r="E59" t="str">
        <f t="shared" si="0"/>
        <v>電一義4月30日5</v>
      </c>
      <c r="F59" t="str">
        <f t="shared" si="1"/>
        <v>廖文雄</v>
      </c>
      <c r="G59">
        <f t="shared" si="2"/>
        <v>3</v>
      </c>
    </row>
    <row r="60" spans="1:7" x14ac:dyDescent="0.25">
      <c r="A60" t="s">
        <v>239</v>
      </c>
      <c r="B60" t="s">
        <v>397</v>
      </c>
      <c r="C60" t="s">
        <v>256</v>
      </c>
      <c r="D60" t="s">
        <v>375</v>
      </c>
      <c r="E60" t="str">
        <f t="shared" si="0"/>
        <v>電一義4月30日6</v>
      </c>
      <c r="F60" t="str">
        <f t="shared" si="1"/>
        <v>廖文雄</v>
      </c>
      <c r="G60">
        <f t="shared" si="2"/>
        <v>3</v>
      </c>
    </row>
    <row r="61" spans="1:7" x14ac:dyDescent="0.25">
      <c r="A61" t="s">
        <v>239</v>
      </c>
      <c r="B61" t="s">
        <v>397</v>
      </c>
      <c r="C61" t="s">
        <v>257</v>
      </c>
      <c r="D61" t="s">
        <v>375</v>
      </c>
      <c r="E61" t="str">
        <f t="shared" si="0"/>
        <v>電一義4月30日7</v>
      </c>
      <c r="F61" t="str">
        <f t="shared" si="1"/>
        <v>廖文雄</v>
      </c>
      <c r="G61">
        <f t="shared" si="2"/>
        <v>3</v>
      </c>
    </row>
    <row r="62" spans="1:7" x14ac:dyDescent="0.25">
      <c r="A62" t="s">
        <v>3</v>
      </c>
      <c r="B62" t="s">
        <v>396</v>
      </c>
      <c r="C62" t="s">
        <v>251</v>
      </c>
      <c r="D62" t="s">
        <v>124</v>
      </c>
      <c r="E62" t="str">
        <f t="shared" si="0"/>
        <v>室一仁4月29日1</v>
      </c>
      <c r="F62" t="str">
        <f t="shared" si="1"/>
        <v>湯敬琦郭仲肯</v>
      </c>
      <c r="G62">
        <f t="shared" si="2"/>
        <v>6</v>
      </c>
    </row>
    <row r="63" spans="1:7" x14ac:dyDescent="0.25">
      <c r="A63" t="s">
        <v>3</v>
      </c>
      <c r="B63" t="s">
        <v>396</v>
      </c>
      <c r="C63" t="s">
        <v>251</v>
      </c>
      <c r="D63" t="s">
        <v>119</v>
      </c>
      <c r="E63" t="str">
        <f t="shared" si="0"/>
        <v>室一仁4月29日1</v>
      </c>
      <c r="F63" t="str">
        <f t="shared" si="1"/>
        <v>郭仲肯</v>
      </c>
      <c r="G63">
        <f t="shared" si="2"/>
        <v>3</v>
      </c>
    </row>
    <row r="64" spans="1:7" x14ac:dyDescent="0.25">
      <c r="A64" t="s">
        <v>3</v>
      </c>
      <c r="B64" t="s">
        <v>396</v>
      </c>
      <c r="C64" t="s">
        <v>252</v>
      </c>
      <c r="D64" t="s">
        <v>124</v>
      </c>
      <c r="E64" t="str">
        <f t="shared" si="0"/>
        <v>室一仁4月29日2</v>
      </c>
      <c r="F64" t="str">
        <f t="shared" si="1"/>
        <v>湯敬琦郭仲肯</v>
      </c>
      <c r="G64">
        <f t="shared" si="2"/>
        <v>6</v>
      </c>
    </row>
    <row r="65" spans="1:7" x14ac:dyDescent="0.25">
      <c r="A65" t="s">
        <v>3</v>
      </c>
      <c r="B65" t="s">
        <v>396</v>
      </c>
      <c r="C65" t="s">
        <v>252</v>
      </c>
      <c r="D65" t="s">
        <v>119</v>
      </c>
      <c r="E65" t="str">
        <f t="shared" si="0"/>
        <v>室一仁4月29日2</v>
      </c>
      <c r="F65" t="str">
        <f t="shared" si="1"/>
        <v>郭仲肯</v>
      </c>
      <c r="G65">
        <f t="shared" si="2"/>
        <v>3</v>
      </c>
    </row>
    <row r="66" spans="1:7" x14ac:dyDescent="0.25">
      <c r="A66" t="s">
        <v>3</v>
      </c>
      <c r="B66" t="s">
        <v>396</v>
      </c>
      <c r="C66" t="s">
        <v>253</v>
      </c>
      <c r="D66" t="s">
        <v>124</v>
      </c>
      <c r="E66" t="str">
        <f t="shared" si="0"/>
        <v>室一仁4月29日3</v>
      </c>
      <c r="F66" t="str">
        <f t="shared" si="1"/>
        <v>湯敬琦郭仲肯</v>
      </c>
      <c r="G66">
        <f t="shared" si="2"/>
        <v>6</v>
      </c>
    </row>
    <row r="67" spans="1:7" x14ac:dyDescent="0.25">
      <c r="A67" t="s">
        <v>3</v>
      </c>
      <c r="B67" t="s">
        <v>396</v>
      </c>
      <c r="C67" t="s">
        <v>253</v>
      </c>
      <c r="D67" t="s">
        <v>119</v>
      </c>
      <c r="E67" t="str">
        <f t="shared" ref="E67:E130" si="3">A67&amp;B67&amp;C67</f>
        <v>室一仁4月29日3</v>
      </c>
      <c r="F67" t="str">
        <f t="shared" ref="F67:F130" si="4">IF(COUNTIF(E67:E3065,E67)&gt;1,D67&amp;""&amp;VLOOKUP(E67,E68:F3065,2,FALSE),D67)</f>
        <v>郭仲肯</v>
      </c>
      <c r="G67">
        <f t="shared" ref="G67:G130" si="5">LEN(F67)</f>
        <v>3</v>
      </c>
    </row>
    <row r="68" spans="1:7" x14ac:dyDescent="0.25">
      <c r="A68" t="s">
        <v>3</v>
      </c>
      <c r="B68" t="s">
        <v>396</v>
      </c>
      <c r="C68" t="s">
        <v>254</v>
      </c>
      <c r="D68" t="s">
        <v>124</v>
      </c>
      <c r="E68" t="str">
        <f t="shared" si="3"/>
        <v>室一仁4月29日4</v>
      </c>
      <c r="F68" t="str">
        <f t="shared" si="4"/>
        <v>湯敬琦郭仲肯</v>
      </c>
      <c r="G68">
        <f t="shared" si="5"/>
        <v>6</v>
      </c>
    </row>
    <row r="69" spans="1:7" x14ac:dyDescent="0.25">
      <c r="A69" t="s">
        <v>3</v>
      </c>
      <c r="B69" t="s">
        <v>396</v>
      </c>
      <c r="C69" t="s">
        <v>254</v>
      </c>
      <c r="D69" t="s">
        <v>119</v>
      </c>
      <c r="E69" t="str">
        <f t="shared" si="3"/>
        <v>室一仁4月29日4</v>
      </c>
      <c r="F69" t="str">
        <f t="shared" si="4"/>
        <v>郭仲肯</v>
      </c>
      <c r="G69">
        <f t="shared" si="5"/>
        <v>3</v>
      </c>
    </row>
    <row r="70" spans="1:7" x14ac:dyDescent="0.25">
      <c r="A70" t="s">
        <v>3</v>
      </c>
      <c r="B70" t="s">
        <v>396</v>
      </c>
      <c r="C70" t="s">
        <v>255</v>
      </c>
      <c r="D70" t="s">
        <v>115</v>
      </c>
      <c r="E70" t="str">
        <f t="shared" si="3"/>
        <v>室一仁4月29日5</v>
      </c>
      <c r="F70" t="str">
        <f t="shared" si="4"/>
        <v>徐維鴻</v>
      </c>
      <c r="G70">
        <f t="shared" si="5"/>
        <v>3</v>
      </c>
    </row>
    <row r="71" spans="1:7" x14ac:dyDescent="0.25">
      <c r="A71" t="s">
        <v>3</v>
      </c>
      <c r="B71" t="s">
        <v>396</v>
      </c>
      <c r="C71" t="s">
        <v>256</v>
      </c>
      <c r="D71" t="s">
        <v>115</v>
      </c>
      <c r="E71" t="str">
        <f t="shared" si="3"/>
        <v>室一仁4月29日6</v>
      </c>
      <c r="F71" t="str">
        <f t="shared" si="4"/>
        <v>徐維鴻</v>
      </c>
      <c r="G71">
        <f t="shared" si="5"/>
        <v>3</v>
      </c>
    </row>
    <row r="72" spans="1:7" x14ac:dyDescent="0.25">
      <c r="A72" t="s">
        <v>3</v>
      </c>
      <c r="B72" t="s">
        <v>396</v>
      </c>
      <c r="C72" t="s">
        <v>257</v>
      </c>
      <c r="D72" t="s">
        <v>115</v>
      </c>
      <c r="E72" t="str">
        <f t="shared" si="3"/>
        <v>室一仁4月29日7</v>
      </c>
      <c r="F72" t="str">
        <f t="shared" si="4"/>
        <v>徐維鴻</v>
      </c>
      <c r="G72">
        <f t="shared" si="5"/>
        <v>3</v>
      </c>
    </row>
    <row r="73" spans="1:7" x14ac:dyDescent="0.25">
      <c r="A73" t="s">
        <v>3</v>
      </c>
      <c r="B73" t="s">
        <v>397</v>
      </c>
      <c r="C73" t="s">
        <v>251</v>
      </c>
      <c r="D73" t="s">
        <v>76</v>
      </c>
      <c r="E73" t="str">
        <f t="shared" si="3"/>
        <v>室一仁4月30日1</v>
      </c>
      <c r="F73" t="str">
        <f t="shared" si="4"/>
        <v>林啟鵬</v>
      </c>
      <c r="G73">
        <f t="shared" si="5"/>
        <v>3</v>
      </c>
    </row>
    <row r="74" spans="1:7" x14ac:dyDescent="0.25">
      <c r="A74" t="s">
        <v>3</v>
      </c>
      <c r="B74" t="s">
        <v>397</v>
      </c>
      <c r="C74" t="s">
        <v>252</v>
      </c>
      <c r="D74" t="s">
        <v>68</v>
      </c>
      <c r="E74" t="str">
        <f t="shared" si="3"/>
        <v>室一仁4月30日2</v>
      </c>
      <c r="F74" t="str">
        <f t="shared" si="4"/>
        <v>謝佩君</v>
      </c>
      <c r="G74">
        <f t="shared" si="5"/>
        <v>3</v>
      </c>
    </row>
    <row r="75" spans="1:7" x14ac:dyDescent="0.25">
      <c r="A75" t="s">
        <v>3</v>
      </c>
      <c r="B75" t="s">
        <v>397</v>
      </c>
      <c r="C75" t="s">
        <v>253</v>
      </c>
      <c r="D75" t="s">
        <v>367</v>
      </c>
      <c r="E75" t="str">
        <f t="shared" si="3"/>
        <v>室一仁4月30日3</v>
      </c>
      <c r="F75" t="str">
        <f t="shared" si="4"/>
        <v>江寬玗</v>
      </c>
      <c r="G75">
        <f t="shared" si="5"/>
        <v>3</v>
      </c>
    </row>
    <row r="76" spans="1:7" x14ac:dyDescent="0.25">
      <c r="A76" t="s">
        <v>3</v>
      </c>
      <c r="B76" t="s">
        <v>397</v>
      </c>
      <c r="C76" t="s">
        <v>254</v>
      </c>
      <c r="D76" t="s">
        <v>50</v>
      </c>
      <c r="E76" t="str">
        <f t="shared" si="3"/>
        <v>室一仁4月30日4</v>
      </c>
      <c r="F76" t="str">
        <f t="shared" si="4"/>
        <v>林勳耀</v>
      </c>
      <c r="G76">
        <f t="shared" si="5"/>
        <v>3</v>
      </c>
    </row>
    <row r="77" spans="1:7" x14ac:dyDescent="0.25">
      <c r="A77" t="s">
        <v>3</v>
      </c>
      <c r="B77" t="s">
        <v>397</v>
      </c>
      <c r="C77" t="s">
        <v>255</v>
      </c>
      <c r="D77" t="s">
        <v>370</v>
      </c>
      <c r="E77" t="str">
        <f t="shared" si="3"/>
        <v>室一仁4月30日5</v>
      </c>
      <c r="F77" t="str">
        <f t="shared" si="4"/>
        <v>徐瑞華</v>
      </c>
      <c r="G77">
        <f t="shared" si="5"/>
        <v>3</v>
      </c>
    </row>
    <row r="78" spans="1:7" x14ac:dyDescent="0.25">
      <c r="A78" t="s">
        <v>3</v>
      </c>
      <c r="B78" t="s">
        <v>397</v>
      </c>
      <c r="C78" t="s">
        <v>256</v>
      </c>
      <c r="D78" t="s">
        <v>370</v>
      </c>
      <c r="E78" t="str">
        <f t="shared" si="3"/>
        <v>室一仁4月30日6</v>
      </c>
      <c r="F78" t="str">
        <f t="shared" si="4"/>
        <v>徐瑞華</v>
      </c>
      <c r="G78">
        <f t="shared" si="5"/>
        <v>3</v>
      </c>
    </row>
    <row r="79" spans="1:7" x14ac:dyDescent="0.25">
      <c r="A79" t="s">
        <v>3</v>
      </c>
      <c r="B79" t="s">
        <v>397</v>
      </c>
      <c r="C79" t="s">
        <v>257</v>
      </c>
      <c r="D79" t="s">
        <v>141</v>
      </c>
      <c r="E79" t="str">
        <f t="shared" si="3"/>
        <v>室一仁4月30日7</v>
      </c>
      <c r="F79" t="str">
        <f t="shared" si="4"/>
        <v>黃毓琳</v>
      </c>
      <c r="G79">
        <f t="shared" si="5"/>
        <v>3</v>
      </c>
    </row>
    <row r="80" spans="1:7" x14ac:dyDescent="0.25">
      <c r="A80" t="s">
        <v>138</v>
      </c>
      <c r="B80" t="s">
        <v>396</v>
      </c>
      <c r="C80" t="s">
        <v>251</v>
      </c>
      <c r="D80" t="s">
        <v>96</v>
      </c>
      <c r="E80" t="str">
        <f t="shared" si="3"/>
        <v>機一仁4月29日1</v>
      </c>
      <c r="F80" t="str">
        <f t="shared" si="4"/>
        <v>陳怡如</v>
      </c>
      <c r="G80">
        <f t="shared" si="5"/>
        <v>3</v>
      </c>
    </row>
    <row r="81" spans="1:7" x14ac:dyDescent="0.25">
      <c r="A81" t="s">
        <v>54</v>
      </c>
      <c r="B81" t="s">
        <v>396</v>
      </c>
      <c r="C81" t="s">
        <v>251</v>
      </c>
      <c r="D81" t="s">
        <v>148</v>
      </c>
      <c r="E81" t="str">
        <f t="shared" si="3"/>
        <v>水電一4月29日1</v>
      </c>
      <c r="F81" t="str">
        <f t="shared" si="4"/>
        <v>陳進國</v>
      </c>
      <c r="G81">
        <f t="shared" si="5"/>
        <v>3</v>
      </c>
    </row>
    <row r="82" spans="1:7" x14ac:dyDescent="0.25">
      <c r="A82" t="s">
        <v>54</v>
      </c>
      <c r="B82" t="s">
        <v>396</v>
      </c>
      <c r="C82" t="s">
        <v>252</v>
      </c>
      <c r="D82" t="s">
        <v>148</v>
      </c>
      <c r="E82" t="str">
        <f t="shared" si="3"/>
        <v>水電一4月29日2</v>
      </c>
      <c r="F82" t="str">
        <f t="shared" si="4"/>
        <v>陳進國</v>
      </c>
      <c r="G82">
        <f t="shared" si="5"/>
        <v>3</v>
      </c>
    </row>
    <row r="83" spans="1:7" x14ac:dyDescent="0.25">
      <c r="A83" t="s">
        <v>54</v>
      </c>
      <c r="B83" t="s">
        <v>396</v>
      </c>
      <c r="C83" t="s">
        <v>253</v>
      </c>
      <c r="D83" t="s">
        <v>148</v>
      </c>
      <c r="E83" t="str">
        <f t="shared" si="3"/>
        <v>水電一4月29日3</v>
      </c>
      <c r="F83" t="str">
        <f t="shared" si="4"/>
        <v>陳進國</v>
      </c>
      <c r="G83">
        <f t="shared" si="5"/>
        <v>3</v>
      </c>
    </row>
    <row r="84" spans="1:7" x14ac:dyDescent="0.25">
      <c r="A84" t="s">
        <v>54</v>
      </c>
      <c r="B84" t="s">
        <v>396</v>
      </c>
      <c r="C84" t="s">
        <v>254</v>
      </c>
      <c r="D84" t="s">
        <v>148</v>
      </c>
      <c r="E84" t="str">
        <f t="shared" si="3"/>
        <v>水電一4月29日4</v>
      </c>
      <c r="F84" t="str">
        <f t="shared" si="4"/>
        <v>陳進國</v>
      </c>
      <c r="G84">
        <f t="shared" si="5"/>
        <v>3</v>
      </c>
    </row>
    <row r="85" spans="1:7" x14ac:dyDescent="0.25">
      <c r="A85" t="s">
        <v>54</v>
      </c>
      <c r="B85" t="s">
        <v>396</v>
      </c>
      <c r="C85" t="s">
        <v>255</v>
      </c>
      <c r="D85" t="s">
        <v>148</v>
      </c>
      <c r="E85" t="str">
        <f t="shared" si="3"/>
        <v>水電一4月29日5</v>
      </c>
      <c r="F85" t="str">
        <f t="shared" si="4"/>
        <v>陳進國</v>
      </c>
      <c r="G85">
        <f t="shared" si="5"/>
        <v>3</v>
      </c>
    </row>
    <row r="86" spans="1:7" x14ac:dyDescent="0.25">
      <c r="A86" t="s">
        <v>54</v>
      </c>
      <c r="B86" t="s">
        <v>396</v>
      </c>
      <c r="C86" t="s">
        <v>256</v>
      </c>
      <c r="D86" t="s">
        <v>148</v>
      </c>
      <c r="E86" t="str">
        <f t="shared" si="3"/>
        <v>水電一4月29日6</v>
      </c>
      <c r="F86" t="str">
        <f t="shared" si="4"/>
        <v>陳進國</v>
      </c>
      <c r="G86">
        <f t="shared" si="5"/>
        <v>3</v>
      </c>
    </row>
    <row r="87" spans="1:7" x14ac:dyDescent="0.25">
      <c r="A87" t="s">
        <v>54</v>
      </c>
      <c r="B87" t="s">
        <v>396</v>
      </c>
      <c r="C87" t="s">
        <v>257</v>
      </c>
      <c r="D87" t="s">
        <v>148</v>
      </c>
      <c r="E87" t="str">
        <f t="shared" si="3"/>
        <v>水電一4月29日7</v>
      </c>
      <c r="F87" t="str">
        <f t="shared" si="4"/>
        <v>陳進國</v>
      </c>
      <c r="G87">
        <f t="shared" si="5"/>
        <v>3</v>
      </c>
    </row>
    <row r="88" spans="1:7" x14ac:dyDescent="0.25">
      <c r="A88" t="s">
        <v>54</v>
      </c>
      <c r="B88" t="s">
        <v>397</v>
      </c>
      <c r="C88" t="s">
        <v>251</v>
      </c>
      <c r="D88" t="s">
        <v>96</v>
      </c>
      <c r="E88" t="str">
        <f t="shared" si="3"/>
        <v>水電一4月30日1</v>
      </c>
      <c r="F88" t="str">
        <f t="shared" si="4"/>
        <v>陳怡如</v>
      </c>
      <c r="G88">
        <f t="shared" si="5"/>
        <v>3</v>
      </c>
    </row>
    <row r="89" spans="1:7" x14ac:dyDescent="0.25">
      <c r="A89" t="s">
        <v>54</v>
      </c>
      <c r="B89" t="s">
        <v>397</v>
      </c>
      <c r="C89" t="s">
        <v>252</v>
      </c>
      <c r="D89" t="s">
        <v>374</v>
      </c>
      <c r="E89" t="str">
        <f t="shared" si="3"/>
        <v>水電一4月30日2</v>
      </c>
      <c r="F89" t="str">
        <f t="shared" si="4"/>
        <v>李益愷</v>
      </c>
      <c r="G89">
        <f t="shared" si="5"/>
        <v>3</v>
      </c>
    </row>
    <row r="90" spans="1:7" x14ac:dyDescent="0.25">
      <c r="A90" t="s">
        <v>54</v>
      </c>
      <c r="B90" t="s">
        <v>397</v>
      </c>
      <c r="C90" t="s">
        <v>253</v>
      </c>
      <c r="D90" t="s">
        <v>50</v>
      </c>
      <c r="E90" t="str">
        <f t="shared" si="3"/>
        <v>水電一4月30日3</v>
      </c>
      <c r="F90" t="str">
        <f t="shared" si="4"/>
        <v>林勳耀</v>
      </c>
      <c r="G90">
        <f t="shared" si="5"/>
        <v>3</v>
      </c>
    </row>
    <row r="91" spans="1:7" x14ac:dyDescent="0.25">
      <c r="A91" t="s">
        <v>54</v>
      </c>
      <c r="B91" t="s">
        <v>397</v>
      </c>
      <c r="C91" t="s">
        <v>254</v>
      </c>
      <c r="D91" t="s">
        <v>73</v>
      </c>
      <c r="E91" t="str">
        <f t="shared" si="3"/>
        <v>水電一4月30日4</v>
      </c>
      <c r="F91" t="str">
        <f t="shared" si="4"/>
        <v>劉哲甫</v>
      </c>
      <c r="G91">
        <f t="shared" si="5"/>
        <v>3</v>
      </c>
    </row>
    <row r="92" spans="1:7" x14ac:dyDescent="0.25">
      <c r="A92" t="s">
        <v>54</v>
      </c>
      <c r="B92" t="s">
        <v>397</v>
      </c>
      <c r="C92" t="s">
        <v>255</v>
      </c>
      <c r="D92" t="s">
        <v>199</v>
      </c>
      <c r="E92" t="str">
        <f t="shared" si="3"/>
        <v>水電一4月30日5</v>
      </c>
      <c r="F92" t="str">
        <f t="shared" si="4"/>
        <v>鍾玉磬</v>
      </c>
      <c r="G92">
        <f t="shared" si="5"/>
        <v>3</v>
      </c>
    </row>
    <row r="93" spans="1:7" x14ac:dyDescent="0.25">
      <c r="A93" t="s">
        <v>54</v>
      </c>
      <c r="B93" t="s">
        <v>397</v>
      </c>
      <c r="C93" t="s">
        <v>256</v>
      </c>
      <c r="D93" t="s">
        <v>59</v>
      </c>
      <c r="E93" t="str">
        <f t="shared" si="3"/>
        <v>水電一4月30日6</v>
      </c>
      <c r="F93" t="str">
        <f t="shared" si="4"/>
        <v>周古陽</v>
      </c>
      <c r="G93">
        <f t="shared" si="5"/>
        <v>3</v>
      </c>
    </row>
    <row r="94" spans="1:7" x14ac:dyDescent="0.25">
      <c r="A94" t="s">
        <v>54</v>
      </c>
      <c r="B94" t="s">
        <v>397</v>
      </c>
      <c r="C94" t="s">
        <v>257</v>
      </c>
      <c r="D94" t="s">
        <v>374</v>
      </c>
      <c r="E94" t="str">
        <f t="shared" si="3"/>
        <v>水電一4月30日7</v>
      </c>
      <c r="F94" t="str">
        <f t="shared" si="4"/>
        <v>李益愷</v>
      </c>
      <c r="G94">
        <f t="shared" si="5"/>
        <v>3</v>
      </c>
    </row>
    <row r="95" spans="1:7" x14ac:dyDescent="0.25">
      <c r="A95" t="s">
        <v>9</v>
      </c>
      <c r="B95" t="s">
        <v>396</v>
      </c>
      <c r="C95" t="s">
        <v>251</v>
      </c>
      <c r="D95" t="s">
        <v>368</v>
      </c>
      <c r="E95" t="str">
        <f t="shared" si="3"/>
        <v>園二仁4月29日1</v>
      </c>
      <c r="F95" t="str">
        <f t="shared" si="4"/>
        <v>徐大正</v>
      </c>
      <c r="G95">
        <f t="shared" si="5"/>
        <v>3</v>
      </c>
    </row>
    <row r="96" spans="1:7" x14ac:dyDescent="0.25">
      <c r="A96" t="s">
        <v>9</v>
      </c>
      <c r="B96" t="s">
        <v>396</v>
      </c>
      <c r="C96" t="s">
        <v>252</v>
      </c>
      <c r="D96" t="s">
        <v>368</v>
      </c>
      <c r="E96" t="str">
        <f t="shared" si="3"/>
        <v>園二仁4月29日2</v>
      </c>
      <c r="F96" t="str">
        <f t="shared" si="4"/>
        <v>徐大正</v>
      </c>
      <c r="G96">
        <f t="shared" si="5"/>
        <v>3</v>
      </c>
    </row>
    <row r="97" spans="1:7" x14ac:dyDescent="0.25">
      <c r="A97" t="s">
        <v>9</v>
      </c>
      <c r="B97" t="s">
        <v>396</v>
      </c>
      <c r="C97" t="s">
        <v>253</v>
      </c>
      <c r="D97" t="s">
        <v>368</v>
      </c>
      <c r="E97" t="str">
        <f t="shared" si="3"/>
        <v>園二仁4月29日3</v>
      </c>
      <c r="F97" t="str">
        <f t="shared" si="4"/>
        <v>徐大正</v>
      </c>
      <c r="G97">
        <f t="shared" si="5"/>
        <v>3</v>
      </c>
    </row>
    <row r="98" spans="1:7" x14ac:dyDescent="0.25">
      <c r="A98" t="s">
        <v>9</v>
      </c>
      <c r="B98" t="s">
        <v>396</v>
      </c>
      <c r="C98" t="s">
        <v>254</v>
      </c>
      <c r="D98" t="s">
        <v>81</v>
      </c>
      <c r="E98" t="str">
        <f t="shared" si="3"/>
        <v>園二仁4月29日4</v>
      </c>
      <c r="F98" t="str">
        <f t="shared" si="4"/>
        <v>邱靜瑤</v>
      </c>
      <c r="G98">
        <f t="shared" si="5"/>
        <v>3</v>
      </c>
    </row>
    <row r="99" spans="1:7" x14ac:dyDescent="0.25">
      <c r="A99" t="s">
        <v>9</v>
      </c>
      <c r="B99" t="s">
        <v>396</v>
      </c>
      <c r="C99" t="s">
        <v>255</v>
      </c>
      <c r="D99" t="s">
        <v>79</v>
      </c>
      <c r="E99" t="str">
        <f t="shared" si="3"/>
        <v>園二仁4月29日5</v>
      </c>
      <c r="F99" t="str">
        <f t="shared" si="4"/>
        <v>鄭雅凌</v>
      </c>
      <c r="G99">
        <f t="shared" si="5"/>
        <v>3</v>
      </c>
    </row>
    <row r="100" spans="1:7" x14ac:dyDescent="0.25">
      <c r="A100" t="s">
        <v>9</v>
      </c>
      <c r="B100" t="s">
        <v>396</v>
      </c>
      <c r="C100" t="s">
        <v>256</v>
      </c>
      <c r="D100" t="s">
        <v>79</v>
      </c>
      <c r="E100" t="str">
        <f t="shared" si="3"/>
        <v>園二仁4月29日6</v>
      </c>
      <c r="F100" t="str">
        <f t="shared" si="4"/>
        <v>鄭雅凌</v>
      </c>
      <c r="G100">
        <f t="shared" si="5"/>
        <v>3</v>
      </c>
    </row>
    <row r="101" spans="1:7" x14ac:dyDescent="0.25">
      <c r="A101" t="s">
        <v>9</v>
      </c>
      <c r="B101" t="s">
        <v>396</v>
      </c>
      <c r="C101" t="s">
        <v>257</v>
      </c>
      <c r="D101" t="s">
        <v>79</v>
      </c>
      <c r="E101" t="str">
        <f t="shared" si="3"/>
        <v>園二仁4月29日7</v>
      </c>
      <c r="F101" t="str">
        <f t="shared" si="4"/>
        <v>鄭雅凌</v>
      </c>
      <c r="G101">
        <f t="shared" si="5"/>
        <v>3</v>
      </c>
    </row>
    <row r="102" spans="1:7" x14ac:dyDescent="0.25">
      <c r="A102" t="s">
        <v>9</v>
      </c>
      <c r="B102" t="s">
        <v>397</v>
      </c>
      <c r="C102" t="s">
        <v>251</v>
      </c>
      <c r="D102" t="s">
        <v>85</v>
      </c>
      <c r="E102" t="str">
        <f t="shared" si="3"/>
        <v>園二仁4月30日1</v>
      </c>
      <c r="F102" t="str">
        <f t="shared" si="4"/>
        <v>江其龍</v>
      </c>
      <c r="G102">
        <f t="shared" si="5"/>
        <v>3</v>
      </c>
    </row>
    <row r="103" spans="1:7" x14ac:dyDescent="0.25">
      <c r="A103" t="s">
        <v>9</v>
      </c>
      <c r="B103" t="s">
        <v>397</v>
      </c>
      <c r="C103" t="s">
        <v>252</v>
      </c>
      <c r="D103" t="s">
        <v>81</v>
      </c>
      <c r="E103" t="str">
        <f t="shared" si="3"/>
        <v>園二仁4月30日2</v>
      </c>
      <c r="F103" t="str">
        <f t="shared" si="4"/>
        <v>邱靜瑤</v>
      </c>
      <c r="G103">
        <f t="shared" si="5"/>
        <v>3</v>
      </c>
    </row>
    <row r="104" spans="1:7" x14ac:dyDescent="0.25">
      <c r="A104" t="s">
        <v>9</v>
      </c>
      <c r="B104" t="s">
        <v>397</v>
      </c>
      <c r="C104" t="s">
        <v>253</v>
      </c>
      <c r="D104" t="s">
        <v>61</v>
      </c>
      <c r="E104" t="str">
        <f t="shared" si="3"/>
        <v>園二仁4月30日3</v>
      </c>
      <c r="F104" t="str">
        <f t="shared" si="4"/>
        <v>黃怡萍</v>
      </c>
      <c r="G104">
        <f t="shared" si="5"/>
        <v>3</v>
      </c>
    </row>
    <row r="105" spans="1:7" x14ac:dyDescent="0.25">
      <c r="A105" t="s">
        <v>9</v>
      </c>
      <c r="B105" t="s">
        <v>397</v>
      </c>
      <c r="C105" t="s">
        <v>254</v>
      </c>
      <c r="D105" t="s">
        <v>61</v>
      </c>
      <c r="E105" t="str">
        <f t="shared" si="3"/>
        <v>園二仁4月30日4</v>
      </c>
      <c r="F105" t="str">
        <f t="shared" si="4"/>
        <v>黃怡萍</v>
      </c>
      <c r="G105">
        <f t="shared" si="5"/>
        <v>3</v>
      </c>
    </row>
    <row r="106" spans="1:7" x14ac:dyDescent="0.25">
      <c r="A106" t="s">
        <v>9</v>
      </c>
      <c r="B106" t="s">
        <v>397</v>
      </c>
      <c r="C106" t="s">
        <v>255</v>
      </c>
      <c r="D106" t="s">
        <v>66</v>
      </c>
      <c r="E106" t="str">
        <f t="shared" si="3"/>
        <v>園二仁4月30日5</v>
      </c>
      <c r="F106" t="str">
        <f t="shared" si="4"/>
        <v/>
      </c>
      <c r="G106">
        <f t="shared" si="5"/>
        <v>0</v>
      </c>
    </row>
    <row r="107" spans="1:7" x14ac:dyDescent="0.25">
      <c r="A107" t="s">
        <v>9</v>
      </c>
      <c r="B107" t="s">
        <v>397</v>
      </c>
      <c r="C107" t="s">
        <v>256</v>
      </c>
      <c r="D107" t="s">
        <v>66</v>
      </c>
      <c r="E107" t="str">
        <f t="shared" si="3"/>
        <v>園二仁4月30日6</v>
      </c>
      <c r="F107" t="str">
        <f t="shared" si="4"/>
        <v/>
      </c>
      <c r="G107">
        <f t="shared" si="5"/>
        <v>0</v>
      </c>
    </row>
    <row r="108" spans="1:7" x14ac:dyDescent="0.25">
      <c r="A108" t="s">
        <v>9</v>
      </c>
      <c r="B108" t="s">
        <v>397</v>
      </c>
      <c r="C108" t="s">
        <v>257</v>
      </c>
      <c r="D108" t="s">
        <v>60</v>
      </c>
      <c r="E108" t="str">
        <f t="shared" si="3"/>
        <v>園二仁4月30日7</v>
      </c>
      <c r="F108" t="str">
        <f t="shared" si="4"/>
        <v>張哲維</v>
      </c>
      <c r="G108">
        <f t="shared" si="5"/>
        <v>3</v>
      </c>
    </row>
    <row r="109" spans="1:7" x14ac:dyDescent="0.25">
      <c r="A109" t="s">
        <v>13</v>
      </c>
      <c r="B109" t="s">
        <v>396</v>
      </c>
      <c r="C109" t="s">
        <v>251</v>
      </c>
      <c r="D109" t="s">
        <v>139</v>
      </c>
      <c r="E109" t="str">
        <f t="shared" si="3"/>
        <v>電二仁4月29日1</v>
      </c>
      <c r="F109" t="str">
        <f t="shared" si="4"/>
        <v>陳建德</v>
      </c>
      <c r="G109">
        <f t="shared" si="5"/>
        <v>3</v>
      </c>
    </row>
    <row r="110" spans="1:7" x14ac:dyDescent="0.25">
      <c r="A110" t="s">
        <v>13</v>
      </c>
      <c r="B110" t="s">
        <v>396</v>
      </c>
      <c r="C110" t="s">
        <v>252</v>
      </c>
      <c r="D110" t="s">
        <v>372</v>
      </c>
      <c r="E110" t="str">
        <f t="shared" si="3"/>
        <v>電二仁4月29日2</v>
      </c>
      <c r="F110" t="str">
        <f t="shared" si="4"/>
        <v>楊慕華</v>
      </c>
      <c r="G110">
        <f t="shared" si="5"/>
        <v>3</v>
      </c>
    </row>
    <row r="111" spans="1:7" x14ac:dyDescent="0.25">
      <c r="A111" t="s">
        <v>13</v>
      </c>
      <c r="B111" t="s">
        <v>396</v>
      </c>
      <c r="C111" t="s">
        <v>253</v>
      </c>
      <c r="D111" t="s">
        <v>86</v>
      </c>
      <c r="E111" t="str">
        <f t="shared" si="3"/>
        <v>電二仁4月29日3</v>
      </c>
      <c r="F111" t="str">
        <f t="shared" si="4"/>
        <v>陳瑞斌</v>
      </c>
      <c r="G111">
        <f t="shared" si="5"/>
        <v>3</v>
      </c>
    </row>
    <row r="112" spans="1:7" x14ac:dyDescent="0.25">
      <c r="A112" t="s">
        <v>13</v>
      </c>
      <c r="B112" t="s">
        <v>396</v>
      </c>
      <c r="C112" t="s">
        <v>254</v>
      </c>
      <c r="D112" t="s">
        <v>111</v>
      </c>
      <c r="E112" t="str">
        <f t="shared" si="3"/>
        <v>電二仁4月29日4</v>
      </c>
      <c r="F112" t="str">
        <f t="shared" si="4"/>
        <v>邱垂杰</v>
      </c>
      <c r="G112">
        <f t="shared" si="5"/>
        <v>3</v>
      </c>
    </row>
    <row r="113" spans="1:7" x14ac:dyDescent="0.25">
      <c r="A113" t="s">
        <v>13</v>
      </c>
      <c r="B113" t="s">
        <v>396</v>
      </c>
      <c r="C113" t="s">
        <v>255</v>
      </c>
      <c r="D113" t="s">
        <v>86</v>
      </c>
      <c r="E113" t="str">
        <f t="shared" si="3"/>
        <v>電二仁4月29日5</v>
      </c>
      <c r="F113" t="str">
        <f t="shared" si="4"/>
        <v>陳瑞斌</v>
      </c>
      <c r="G113">
        <f t="shared" si="5"/>
        <v>3</v>
      </c>
    </row>
    <row r="114" spans="1:7" x14ac:dyDescent="0.25">
      <c r="A114" t="s">
        <v>15</v>
      </c>
      <c r="B114" t="s">
        <v>396</v>
      </c>
      <c r="C114" t="s">
        <v>251</v>
      </c>
      <c r="D114" t="s">
        <v>51</v>
      </c>
      <c r="E114" t="str">
        <f t="shared" si="3"/>
        <v>食三仁4月29日1</v>
      </c>
      <c r="F114" t="str">
        <f t="shared" si="4"/>
        <v>溫俊卿</v>
      </c>
      <c r="G114">
        <f t="shared" si="5"/>
        <v>3</v>
      </c>
    </row>
    <row r="115" spans="1:7" x14ac:dyDescent="0.25">
      <c r="A115" t="s">
        <v>15</v>
      </c>
      <c r="B115" t="s">
        <v>396</v>
      </c>
      <c r="C115" t="s">
        <v>252</v>
      </c>
      <c r="D115" t="s">
        <v>175</v>
      </c>
      <c r="E115" t="str">
        <f t="shared" si="3"/>
        <v>食三仁4月29日2</v>
      </c>
      <c r="F115" t="str">
        <f t="shared" si="4"/>
        <v>黃瓊慧</v>
      </c>
      <c r="G115">
        <f t="shared" si="5"/>
        <v>3</v>
      </c>
    </row>
    <row r="116" spans="1:7" x14ac:dyDescent="0.25">
      <c r="A116" t="s">
        <v>15</v>
      </c>
      <c r="B116" t="s">
        <v>396</v>
      </c>
      <c r="C116" t="s">
        <v>253</v>
      </c>
      <c r="D116" t="s">
        <v>84</v>
      </c>
      <c r="E116" t="str">
        <f t="shared" si="3"/>
        <v>食三仁4月29日3</v>
      </c>
      <c r="F116" t="str">
        <f t="shared" si="4"/>
        <v>陳志逸</v>
      </c>
      <c r="G116">
        <f t="shared" si="5"/>
        <v>3</v>
      </c>
    </row>
    <row r="117" spans="1:7" x14ac:dyDescent="0.25">
      <c r="A117" t="s">
        <v>15</v>
      </c>
      <c r="B117" t="s">
        <v>396</v>
      </c>
      <c r="C117" t="s">
        <v>254</v>
      </c>
      <c r="D117" t="s">
        <v>365</v>
      </c>
      <c r="E117" t="str">
        <f t="shared" si="3"/>
        <v>食三仁4月29日4</v>
      </c>
      <c r="F117" t="str">
        <f t="shared" si="4"/>
        <v>林佩樺</v>
      </c>
      <c r="G117">
        <f t="shared" si="5"/>
        <v>3</v>
      </c>
    </row>
    <row r="118" spans="1:7" x14ac:dyDescent="0.25">
      <c r="A118" t="s">
        <v>15</v>
      </c>
      <c r="B118" t="s">
        <v>396</v>
      </c>
      <c r="C118" t="s">
        <v>255</v>
      </c>
      <c r="D118" t="s">
        <v>60</v>
      </c>
      <c r="E118" t="str">
        <f t="shared" si="3"/>
        <v>食三仁4月29日5</v>
      </c>
      <c r="F118" t="str">
        <f t="shared" si="4"/>
        <v>張哲維</v>
      </c>
      <c r="G118">
        <f t="shared" si="5"/>
        <v>3</v>
      </c>
    </row>
    <row r="119" spans="1:7" x14ac:dyDescent="0.25">
      <c r="A119" t="s">
        <v>15</v>
      </c>
      <c r="B119" t="s">
        <v>396</v>
      </c>
      <c r="C119" t="s">
        <v>256</v>
      </c>
      <c r="D119" t="s">
        <v>167</v>
      </c>
      <c r="E119" t="str">
        <f t="shared" si="3"/>
        <v>食三仁4月29日6</v>
      </c>
      <c r="F119" t="str">
        <f t="shared" si="4"/>
        <v>張惠棻溫俊卿</v>
      </c>
      <c r="G119">
        <f t="shared" si="5"/>
        <v>6</v>
      </c>
    </row>
    <row r="120" spans="1:7" x14ac:dyDescent="0.25">
      <c r="A120" t="s">
        <v>15</v>
      </c>
      <c r="B120" t="s">
        <v>396</v>
      </c>
      <c r="C120" t="s">
        <v>256</v>
      </c>
      <c r="D120" t="s">
        <v>51</v>
      </c>
      <c r="E120" t="str">
        <f t="shared" si="3"/>
        <v>食三仁4月29日6</v>
      </c>
      <c r="F120" t="str">
        <f t="shared" si="4"/>
        <v>溫俊卿</v>
      </c>
      <c r="G120">
        <f t="shared" si="5"/>
        <v>3</v>
      </c>
    </row>
    <row r="121" spans="1:7" x14ac:dyDescent="0.25">
      <c r="A121" t="s">
        <v>15</v>
      </c>
      <c r="B121" t="s">
        <v>396</v>
      </c>
      <c r="C121" t="s">
        <v>257</v>
      </c>
      <c r="D121" t="s">
        <v>167</v>
      </c>
      <c r="E121" t="str">
        <f t="shared" si="3"/>
        <v>食三仁4月29日7</v>
      </c>
      <c r="F121" t="str">
        <f t="shared" si="4"/>
        <v>張惠棻溫俊卿</v>
      </c>
      <c r="G121">
        <f t="shared" si="5"/>
        <v>6</v>
      </c>
    </row>
    <row r="122" spans="1:7" x14ac:dyDescent="0.25">
      <c r="A122" t="s">
        <v>15</v>
      </c>
      <c r="B122" t="s">
        <v>396</v>
      </c>
      <c r="C122" t="s">
        <v>257</v>
      </c>
      <c r="D122" t="s">
        <v>51</v>
      </c>
      <c r="E122" t="str">
        <f t="shared" si="3"/>
        <v>食三仁4月29日7</v>
      </c>
      <c r="F122" t="str">
        <f t="shared" si="4"/>
        <v>溫俊卿</v>
      </c>
      <c r="G122">
        <f t="shared" si="5"/>
        <v>3</v>
      </c>
    </row>
    <row r="123" spans="1:7" x14ac:dyDescent="0.25">
      <c r="A123" t="s">
        <v>17</v>
      </c>
      <c r="B123" t="s">
        <v>396</v>
      </c>
      <c r="C123" t="s">
        <v>251</v>
      </c>
      <c r="D123" t="s">
        <v>175</v>
      </c>
      <c r="E123" t="str">
        <f t="shared" si="3"/>
        <v>園三仁4月29日1</v>
      </c>
      <c r="F123" t="str">
        <f t="shared" si="4"/>
        <v>黃瓊慧</v>
      </c>
      <c r="G123">
        <f t="shared" si="5"/>
        <v>3</v>
      </c>
    </row>
    <row r="124" spans="1:7" x14ac:dyDescent="0.25">
      <c r="A124" t="s">
        <v>17</v>
      </c>
      <c r="B124" t="s">
        <v>396</v>
      </c>
      <c r="C124" t="s">
        <v>252</v>
      </c>
      <c r="D124" t="s">
        <v>108</v>
      </c>
      <c r="E124" t="str">
        <f t="shared" si="3"/>
        <v>園三仁4月29日2</v>
      </c>
      <c r="F124" t="str">
        <f t="shared" si="4"/>
        <v>陳得康</v>
      </c>
      <c r="G124">
        <f t="shared" si="5"/>
        <v>3</v>
      </c>
    </row>
    <row r="125" spans="1:7" x14ac:dyDescent="0.25">
      <c r="A125" t="s">
        <v>17</v>
      </c>
      <c r="B125" t="s">
        <v>396</v>
      </c>
      <c r="C125" t="s">
        <v>253</v>
      </c>
      <c r="D125" t="s">
        <v>108</v>
      </c>
      <c r="E125" t="str">
        <f t="shared" si="3"/>
        <v>園三仁4月29日3</v>
      </c>
      <c r="F125" t="str">
        <f t="shared" si="4"/>
        <v>陳得康</v>
      </c>
      <c r="G125">
        <f t="shared" si="5"/>
        <v>3</v>
      </c>
    </row>
    <row r="126" spans="1:7" x14ac:dyDescent="0.25">
      <c r="A126" t="s">
        <v>17</v>
      </c>
      <c r="B126" t="s">
        <v>396</v>
      </c>
      <c r="C126" t="s">
        <v>254</v>
      </c>
      <c r="D126" t="s">
        <v>62</v>
      </c>
      <c r="E126" t="str">
        <f t="shared" si="3"/>
        <v>園三仁4月29日4</v>
      </c>
      <c r="F126" t="str">
        <f t="shared" si="4"/>
        <v>林慈玉</v>
      </c>
      <c r="G126">
        <f t="shared" si="5"/>
        <v>3</v>
      </c>
    </row>
    <row r="127" spans="1:7" x14ac:dyDescent="0.25">
      <c r="A127" t="s">
        <v>17</v>
      </c>
      <c r="B127" t="s">
        <v>396</v>
      </c>
      <c r="C127" t="s">
        <v>255</v>
      </c>
      <c r="D127" t="s">
        <v>61</v>
      </c>
      <c r="E127" t="str">
        <f t="shared" si="3"/>
        <v>園三仁4月29日5</v>
      </c>
      <c r="F127" t="str">
        <f t="shared" si="4"/>
        <v>黃怡萍</v>
      </c>
      <c r="G127">
        <f t="shared" si="5"/>
        <v>3</v>
      </c>
    </row>
    <row r="128" spans="1:7" x14ac:dyDescent="0.25">
      <c r="A128" t="s">
        <v>17</v>
      </c>
      <c r="B128" t="s">
        <v>396</v>
      </c>
      <c r="C128" t="s">
        <v>256</v>
      </c>
      <c r="D128" t="s">
        <v>58</v>
      </c>
      <c r="E128" t="str">
        <f t="shared" si="3"/>
        <v>園三仁4月29日6</v>
      </c>
      <c r="F128" t="str">
        <f t="shared" si="4"/>
        <v>傅苡嫙</v>
      </c>
      <c r="G128">
        <f t="shared" si="5"/>
        <v>3</v>
      </c>
    </row>
    <row r="129" spans="1:7" x14ac:dyDescent="0.25">
      <c r="A129" t="s">
        <v>17</v>
      </c>
      <c r="B129" t="s">
        <v>396</v>
      </c>
      <c r="C129" t="s">
        <v>257</v>
      </c>
      <c r="D129" t="s">
        <v>110</v>
      </c>
      <c r="E129" t="str">
        <f t="shared" si="3"/>
        <v>園三仁4月29日7</v>
      </c>
      <c r="F129" t="str">
        <f t="shared" si="4"/>
        <v>吳美鶯</v>
      </c>
      <c r="G129">
        <f t="shared" si="5"/>
        <v>3</v>
      </c>
    </row>
    <row r="130" spans="1:7" x14ac:dyDescent="0.25">
      <c r="A130" t="s">
        <v>17</v>
      </c>
      <c r="B130" t="s">
        <v>397</v>
      </c>
      <c r="C130" t="s">
        <v>251</v>
      </c>
      <c r="D130" t="s">
        <v>60</v>
      </c>
      <c r="E130" t="str">
        <f t="shared" si="3"/>
        <v>園三仁4月30日1</v>
      </c>
      <c r="F130" t="str">
        <f t="shared" si="4"/>
        <v>張哲維</v>
      </c>
      <c r="G130">
        <f t="shared" si="5"/>
        <v>3</v>
      </c>
    </row>
    <row r="131" spans="1:7" x14ac:dyDescent="0.25">
      <c r="A131" t="s">
        <v>17</v>
      </c>
      <c r="B131" t="s">
        <v>397</v>
      </c>
      <c r="C131" t="s">
        <v>252</v>
      </c>
      <c r="D131" t="s">
        <v>108</v>
      </c>
      <c r="E131" t="str">
        <f t="shared" ref="E131:E194" si="6">A131&amp;B131&amp;C131</f>
        <v>園三仁4月30日2</v>
      </c>
      <c r="F131" t="str">
        <f t="shared" ref="F131:F194" si="7">IF(COUNTIF(E131:E3129,E131)&gt;1,D131&amp;""&amp;VLOOKUP(E131,E132:F3129,2,FALSE),D131)</f>
        <v>陳得康鄭雅凌徐大正</v>
      </c>
      <c r="G131">
        <f t="shared" ref="G131:G194" si="8">LEN(F131)</f>
        <v>9</v>
      </c>
    </row>
    <row r="132" spans="1:7" x14ac:dyDescent="0.25">
      <c r="A132" t="s">
        <v>17</v>
      </c>
      <c r="B132" t="s">
        <v>397</v>
      </c>
      <c r="C132" t="s">
        <v>252</v>
      </c>
      <c r="D132" t="s">
        <v>79</v>
      </c>
      <c r="E132" t="str">
        <f t="shared" si="6"/>
        <v>園三仁4月30日2</v>
      </c>
      <c r="F132" t="str">
        <f t="shared" si="7"/>
        <v>鄭雅凌徐大正</v>
      </c>
      <c r="G132">
        <f t="shared" si="8"/>
        <v>6</v>
      </c>
    </row>
    <row r="133" spans="1:7" x14ac:dyDescent="0.25">
      <c r="A133" t="s">
        <v>17</v>
      </c>
      <c r="B133" t="s">
        <v>397</v>
      </c>
      <c r="C133" t="s">
        <v>252</v>
      </c>
      <c r="D133" t="s">
        <v>368</v>
      </c>
      <c r="E133" t="str">
        <f t="shared" si="6"/>
        <v>園三仁4月30日2</v>
      </c>
      <c r="F133" t="str">
        <f t="shared" si="7"/>
        <v>徐大正</v>
      </c>
      <c r="G133">
        <f t="shared" si="8"/>
        <v>3</v>
      </c>
    </row>
    <row r="134" spans="1:7" x14ac:dyDescent="0.25">
      <c r="A134" t="s">
        <v>17</v>
      </c>
      <c r="B134" t="s">
        <v>397</v>
      </c>
      <c r="C134" t="s">
        <v>253</v>
      </c>
      <c r="D134" t="s">
        <v>108</v>
      </c>
      <c r="E134" t="str">
        <f t="shared" si="6"/>
        <v>園三仁4月30日3</v>
      </c>
      <c r="F134" t="str">
        <f t="shared" si="7"/>
        <v>陳得康鄭雅凌徐大正</v>
      </c>
      <c r="G134">
        <f t="shared" si="8"/>
        <v>9</v>
      </c>
    </row>
    <row r="135" spans="1:7" x14ac:dyDescent="0.25">
      <c r="A135" t="s">
        <v>17</v>
      </c>
      <c r="B135" t="s">
        <v>397</v>
      </c>
      <c r="C135" t="s">
        <v>253</v>
      </c>
      <c r="D135" t="s">
        <v>79</v>
      </c>
      <c r="E135" t="str">
        <f t="shared" si="6"/>
        <v>園三仁4月30日3</v>
      </c>
      <c r="F135" t="str">
        <f t="shared" si="7"/>
        <v>鄭雅凌徐大正</v>
      </c>
      <c r="G135">
        <f t="shared" si="8"/>
        <v>6</v>
      </c>
    </row>
    <row r="136" spans="1:7" x14ac:dyDescent="0.25">
      <c r="A136" t="s">
        <v>17</v>
      </c>
      <c r="B136" t="s">
        <v>397</v>
      </c>
      <c r="C136" t="s">
        <v>253</v>
      </c>
      <c r="D136" t="s">
        <v>368</v>
      </c>
      <c r="E136" t="str">
        <f t="shared" si="6"/>
        <v>園三仁4月30日3</v>
      </c>
      <c r="F136" t="str">
        <f t="shared" si="7"/>
        <v>徐大正</v>
      </c>
      <c r="G136">
        <f t="shared" si="8"/>
        <v>3</v>
      </c>
    </row>
    <row r="137" spans="1:7" x14ac:dyDescent="0.25">
      <c r="A137" t="s">
        <v>17</v>
      </c>
      <c r="B137" t="s">
        <v>397</v>
      </c>
      <c r="C137" t="s">
        <v>254</v>
      </c>
      <c r="D137" t="s">
        <v>108</v>
      </c>
      <c r="E137" t="str">
        <f t="shared" si="6"/>
        <v>園三仁4月30日4</v>
      </c>
      <c r="F137" t="str">
        <f t="shared" si="7"/>
        <v>陳得康鄭雅凌徐大正</v>
      </c>
      <c r="G137">
        <f t="shared" si="8"/>
        <v>9</v>
      </c>
    </row>
    <row r="138" spans="1:7" x14ac:dyDescent="0.25">
      <c r="A138" t="s">
        <v>17</v>
      </c>
      <c r="B138" t="s">
        <v>397</v>
      </c>
      <c r="C138" t="s">
        <v>254</v>
      </c>
      <c r="D138" t="s">
        <v>79</v>
      </c>
      <c r="E138" t="str">
        <f t="shared" si="6"/>
        <v>園三仁4月30日4</v>
      </c>
      <c r="F138" t="str">
        <f t="shared" si="7"/>
        <v>鄭雅凌徐大正</v>
      </c>
      <c r="G138">
        <f t="shared" si="8"/>
        <v>6</v>
      </c>
    </row>
    <row r="139" spans="1:7" x14ac:dyDescent="0.25">
      <c r="A139" t="s">
        <v>17</v>
      </c>
      <c r="B139" t="s">
        <v>397</v>
      </c>
      <c r="C139" t="s">
        <v>254</v>
      </c>
      <c r="D139" t="s">
        <v>368</v>
      </c>
      <c r="E139" t="str">
        <f t="shared" si="6"/>
        <v>園三仁4月30日4</v>
      </c>
      <c r="F139" t="str">
        <f t="shared" si="7"/>
        <v>徐大正</v>
      </c>
      <c r="G139">
        <f t="shared" si="8"/>
        <v>3</v>
      </c>
    </row>
    <row r="140" spans="1:7" x14ac:dyDescent="0.25">
      <c r="A140" t="s">
        <v>17</v>
      </c>
      <c r="B140" t="s">
        <v>397</v>
      </c>
      <c r="C140" t="s">
        <v>255</v>
      </c>
      <c r="D140" t="s">
        <v>58</v>
      </c>
      <c r="E140" t="str">
        <f t="shared" si="6"/>
        <v>園三仁4月30日5</v>
      </c>
      <c r="F140" t="str">
        <f t="shared" si="7"/>
        <v>傅苡嫙</v>
      </c>
      <c r="G140">
        <f t="shared" si="8"/>
        <v>3</v>
      </c>
    </row>
    <row r="141" spans="1:7" x14ac:dyDescent="0.25">
      <c r="A141" t="s">
        <v>17</v>
      </c>
      <c r="B141" t="s">
        <v>397</v>
      </c>
      <c r="C141" t="s">
        <v>256</v>
      </c>
      <c r="D141" t="s">
        <v>58</v>
      </c>
      <c r="E141" t="str">
        <f t="shared" si="6"/>
        <v>園三仁4月30日6</v>
      </c>
      <c r="F141" t="str">
        <f t="shared" si="7"/>
        <v>傅苡嫙</v>
      </c>
      <c r="G141">
        <f t="shared" si="8"/>
        <v>3</v>
      </c>
    </row>
    <row r="142" spans="1:7" x14ac:dyDescent="0.25">
      <c r="A142" t="s">
        <v>17</v>
      </c>
      <c r="B142" t="s">
        <v>397</v>
      </c>
      <c r="C142" t="s">
        <v>257</v>
      </c>
      <c r="D142" t="s">
        <v>110</v>
      </c>
      <c r="E142" t="str">
        <f t="shared" si="6"/>
        <v>園三仁4月30日7</v>
      </c>
      <c r="F142" t="str">
        <f t="shared" si="7"/>
        <v>吳美鶯</v>
      </c>
      <c r="G142">
        <f t="shared" si="8"/>
        <v>3</v>
      </c>
    </row>
    <row r="143" spans="1:7" x14ac:dyDescent="0.25">
      <c r="A143" t="s">
        <v>20</v>
      </c>
      <c r="B143" t="s">
        <v>396</v>
      </c>
      <c r="C143" t="s">
        <v>251</v>
      </c>
      <c r="D143" t="s">
        <v>132</v>
      </c>
      <c r="E143" t="str">
        <f t="shared" si="6"/>
        <v>機三義4月29日1</v>
      </c>
      <c r="F143" t="str">
        <f t="shared" si="7"/>
        <v>莫建勳何家誠</v>
      </c>
      <c r="G143">
        <f t="shared" si="8"/>
        <v>6</v>
      </c>
    </row>
    <row r="144" spans="1:7" x14ac:dyDescent="0.25">
      <c r="A144" t="s">
        <v>22</v>
      </c>
      <c r="B144" t="s">
        <v>396</v>
      </c>
      <c r="C144" t="s">
        <v>251</v>
      </c>
      <c r="D144" t="s">
        <v>88</v>
      </c>
      <c r="E144" t="str">
        <f t="shared" si="6"/>
        <v>電三義4月29日1</v>
      </c>
      <c r="F144" t="str">
        <f t="shared" si="7"/>
        <v>莊志偉鍾世英</v>
      </c>
      <c r="G144">
        <f t="shared" si="8"/>
        <v>6</v>
      </c>
    </row>
    <row r="145" spans="1:7" x14ac:dyDescent="0.25">
      <c r="A145" t="s">
        <v>22</v>
      </c>
      <c r="B145" t="s">
        <v>396</v>
      </c>
      <c r="C145" t="s">
        <v>251</v>
      </c>
      <c r="D145" t="s">
        <v>146</v>
      </c>
      <c r="E145" t="str">
        <f t="shared" si="6"/>
        <v>電三義4月29日1</v>
      </c>
      <c r="F145" t="str">
        <f t="shared" si="7"/>
        <v>鍾世英</v>
      </c>
      <c r="G145">
        <f t="shared" si="8"/>
        <v>3</v>
      </c>
    </row>
    <row r="146" spans="1:7" x14ac:dyDescent="0.25">
      <c r="A146" t="s">
        <v>22</v>
      </c>
      <c r="B146" t="s">
        <v>396</v>
      </c>
      <c r="C146" t="s">
        <v>252</v>
      </c>
      <c r="D146" t="s">
        <v>70</v>
      </c>
      <c r="E146" t="str">
        <f t="shared" si="6"/>
        <v>電三義4月29日2</v>
      </c>
      <c r="F146" t="str">
        <f t="shared" si="7"/>
        <v>羅正斌傅傳仁邱光良</v>
      </c>
      <c r="G146">
        <f t="shared" si="8"/>
        <v>9</v>
      </c>
    </row>
    <row r="147" spans="1:7" x14ac:dyDescent="0.25">
      <c r="A147" t="s">
        <v>22</v>
      </c>
      <c r="B147" t="s">
        <v>396</v>
      </c>
      <c r="C147" t="s">
        <v>252</v>
      </c>
      <c r="D147" t="s">
        <v>135</v>
      </c>
      <c r="E147" t="str">
        <f t="shared" si="6"/>
        <v>電三義4月29日2</v>
      </c>
      <c r="F147" t="str">
        <f t="shared" si="7"/>
        <v>傅傳仁邱光良</v>
      </c>
      <c r="G147">
        <f t="shared" si="8"/>
        <v>6</v>
      </c>
    </row>
    <row r="148" spans="1:7" x14ac:dyDescent="0.25">
      <c r="A148" t="s">
        <v>22</v>
      </c>
      <c r="B148" t="s">
        <v>396</v>
      </c>
      <c r="C148" t="s">
        <v>252</v>
      </c>
      <c r="D148" t="s">
        <v>56</v>
      </c>
      <c r="E148" t="str">
        <f t="shared" si="6"/>
        <v>電三義4月29日2</v>
      </c>
      <c r="F148" t="str">
        <f t="shared" si="7"/>
        <v>邱光良</v>
      </c>
      <c r="G148">
        <f t="shared" si="8"/>
        <v>3</v>
      </c>
    </row>
    <row r="149" spans="1:7" x14ac:dyDescent="0.25">
      <c r="A149" t="s">
        <v>22</v>
      </c>
      <c r="B149" t="s">
        <v>396</v>
      </c>
      <c r="C149" t="s">
        <v>253</v>
      </c>
      <c r="D149" t="s">
        <v>70</v>
      </c>
      <c r="E149" t="str">
        <f t="shared" si="6"/>
        <v>電三義4月29日3</v>
      </c>
      <c r="F149" t="str">
        <f t="shared" si="7"/>
        <v>羅正斌傅傳仁邱光良</v>
      </c>
      <c r="G149">
        <f t="shared" si="8"/>
        <v>9</v>
      </c>
    </row>
    <row r="150" spans="1:7" x14ac:dyDescent="0.25">
      <c r="A150" t="s">
        <v>22</v>
      </c>
      <c r="B150" t="s">
        <v>396</v>
      </c>
      <c r="C150" t="s">
        <v>253</v>
      </c>
      <c r="D150" t="s">
        <v>135</v>
      </c>
      <c r="E150" t="str">
        <f t="shared" si="6"/>
        <v>電三義4月29日3</v>
      </c>
      <c r="F150" t="str">
        <f t="shared" si="7"/>
        <v>傅傳仁邱光良</v>
      </c>
      <c r="G150">
        <f t="shared" si="8"/>
        <v>6</v>
      </c>
    </row>
    <row r="151" spans="1:7" x14ac:dyDescent="0.25">
      <c r="A151" t="s">
        <v>22</v>
      </c>
      <c r="B151" t="s">
        <v>396</v>
      </c>
      <c r="C151" t="s">
        <v>253</v>
      </c>
      <c r="D151" t="s">
        <v>56</v>
      </c>
      <c r="E151" t="str">
        <f t="shared" si="6"/>
        <v>電三義4月29日3</v>
      </c>
      <c r="F151" t="str">
        <f t="shared" si="7"/>
        <v>邱光良</v>
      </c>
      <c r="G151">
        <f t="shared" si="8"/>
        <v>3</v>
      </c>
    </row>
    <row r="152" spans="1:7" x14ac:dyDescent="0.25">
      <c r="A152" t="s">
        <v>22</v>
      </c>
      <c r="B152" t="s">
        <v>396</v>
      </c>
      <c r="C152" t="s">
        <v>254</v>
      </c>
      <c r="D152" t="s">
        <v>70</v>
      </c>
      <c r="E152" t="str">
        <f t="shared" si="6"/>
        <v>電三義4月29日4</v>
      </c>
      <c r="F152" t="str">
        <f t="shared" si="7"/>
        <v>羅正斌傅傳仁邱光良</v>
      </c>
      <c r="G152">
        <f t="shared" si="8"/>
        <v>9</v>
      </c>
    </row>
    <row r="153" spans="1:7" x14ac:dyDescent="0.25">
      <c r="A153" t="s">
        <v>22</v>
      </c>
      <c r="B153" t="s">
        <v>396</v>
      </c>
      <c r="C153" t="s">
        <v>254</v>
      </c>
      <c r="D153" t="s">
        <v>135</v>
      </c>
      <c r="E153" t="str">
        <f t="shared" si="6"/>
        <v>電三義4月29日4</v>
      </c>
      <c r="F153" t="str">
        <f t="shared" si="7"/>
        <v>傅傳仁邱光良</v>
      </c>
      <c r="G153">
        <f t="shared" si="8"/>
        <v>6</v>
      </c>
    </row>
    <row r="154" spans="1:7" x14ac:dyDescent="0.25">
      <c r="A154" t="s">
        <v>22</v>
      </c>
      <c r="B154" t="s">
        <v>396</v>
      </c>
      <c r="C154" t="s">
        <v>254</v>
      </c>
      <c r="D154" t="s">
        <v>56</v>
      </c>
      <c r="E154" t="str">
        <f t="shared" si="6"/>
        <v>電三義4月29日4</v>
      </c>
      <c r="F154" t="str">
        <f t="shared" si="7"/>
        <v>邱光良</v>
      </c>
      <c r="G154">
        <f t="shared" si="8"/>
        <v>3</v>
      </c>
    </row>
    <row r="155" spans="1:7" x14ac:dyDescent="0.25">
      <c r="A155" t="s">
        <v>22</v>
      </c>
      <c r="B155" t="s">
        <v>396</v>
      </c>
      <c r="C155" t="s">
        <v>255</v>
      </c>
      <c r="D155" t="s">
        <v>90</v>
      </c>
      <c r="E155" t="str">
        <f t="shared" si="6"/>
        <v>電三義4月29日5</v>
      </c>
      <c r="F155" t="str">
        <f t="shared" si="7"/>
        <v>邱昀儀</v>
      </c>
      <c r="G155">
        <f t="shared" si="8"/>
        <v>3</v>
      </c>
    </row>
    <row r="156" spans="1:7" x14ac:dyDescent="0.25">
      <c r="A156" t="s">
        <v>22</v>
      </c>
      <c r="B156" t="s">
        <v>396</v>
      </c>
      <c r="C156" t="s">
        <v>256</v>
      </c>
      <c r="D156" t="s">
        <v>373</v>
      </c>
      <c r="E156" t="str">
        <f t="shared" si="6"/>
        <v>電三義4月29日6</v>
      </c>
      <c r="F156" t="str">
        <f t="shared" si="7"/>
        <v>謝王杰</v>
      </c>
      <c r="G156">
        <f t="shared" si="8"/>
        <v>3</v>
      </c>
    </row>
    <row r="157" spans="1:7" x14ac:dyDescent="0.25">
      <c r="A157" t="s">
        <v>22</v>
      </c>
      <c r="B157" t="s">
        <v>396</v>
      </c>
      <c r="C157" t="s">
        <v>257</v>
      </c>
      <c r="D157" t="s">
        <v>141</v>
      </c>
      <c r="E157" t="str">
        <f t="shared" si="6"/>
        <v>電三義4月29日7</v>
      </c>
      <c r="F157" t="str">
        <f t="shared" si="7"/>
        <v>黃毓琳</v>
      </c>
      <c r="G157">
        <f t="shared" si="8"/>
        <v>3</v>
      </c>
    </row>
    <row r="158" spans="1:7" x14ac:dyDescent="0.25">
      <c r="A158" t="s">
        <v>22</v>
      </c>
      <c r="B158" t="s">
        <v>397</v>
      </c>
      <c r="C158" t="s">
        <v>251</v>
      </c>
      <c r="D158" t="s">
        <v>70</v>
      </c>
      <c r="E158" t="str">
        <f t="shared" si="6"/>
        <v>電三義4月30日1</v>
      </c>
      <c r="F158" t="str">
        <f t="shared" si="7"/>
        <v>羅正斌陳進國傅傳仁</v>
      </c>
      <c r="G158">
        <f t="shared" si="8"/>
        <v>9</v>
      </c>
    </row>
    <row r="159" spans="1:7" x14ac:dyDescent="0.25">
      <c r="A159" t="s">
        <v>22</v>
      </c>
      <c r="B159" t="s">
        <v>397</v>
      </c>
      <c r="C159" t="s">
        <v>251</v>
      </c>
      <c r="D159" t="s">
        <v>148</v>
      </c>
      <c r="E159" t="str">
        <f t="shared" si="6"/>
        <v>電三義4月30日1</v>
      </c>
      <c r="F159" t="str">
        <f t="shared" si="7"/>
        <v>陳進國傅傳仁</v>
      </c>
      <c r="G159">
        <f t="shared" si="8"/>
        <v>6</v>
      </c>
    </row>
    <row r="160" spans="1:7" x14ac:dyDescent="0.25">
      <c r="A160" t="s">
        <v>22</v>
      </c>
      <c r="B160" t="s">
        <v>397</v>
      </c>
      <c r="C160" t="s">
        <v>251</v>
      </c>
      <c r="D160" t="s">
        <v>135</v>
      </c>
      <c r="E160" t="str">
        <f t="shared" si="6"/>
        <v>電三義4月30日1</v>
      </c>
      <c r="F160" t="str">
        <f t="shared" si="7"/>
        <v>傅傳仁</v>
      </c>
      <c r="G160">
        <f t="shared" si="8"/>
        <v>3</v>
      </c>
    </row>
    <row r="161" spans="1:7" x14ac:dyDescent="0.25">
      <c r="A161" t="s">
        <v>22</v>
      </c>
      <c r="B161" t="s">
        <v>397</v>
      </c>
      <c r="C161" t="s">
        <v>252</v>
      </c>
      <c r="D161" t="s">
        <v>70</v>
      </c>
      <c r="E161" t="str">
        <f t="shared" si="6"/>
        <v>電三義4月30日2</v>
      </c>
      <c r="F161" t="str">
        <f t="shared" si="7"/>
        <v>羅正斌陳進國傅傳仁</v>
      </c>
      <c r="G161">
        <f t="shared" si="8"/>
        <v>9</v>
      </c>
    </row>
    <row r="162" spans="1:7" x14ac:dyDescent="0.25">
      <c r="A162" t="s">
        <v>22</v>
      </c>
      <c r="B162" t="s">
        <v>397</v>
      </c>
      <c r="C162" t="s">
        <v>252</v>
      </c>
      <c r="D162" t="s">
        <v>148</v>
      </c>
      <c r="E162" t="str">
        <f t="shared" si="6"/>
        <v>電三義4月30日2</v>
      </c>
      <c r="F162" t="str">
        <f t="shared" si="7"/>
        <v>陳進國傅傳仁</v>
      </c>
      <c r="G162">
        <f t="shared" si="8"/>
        <v>6</v>
      </c>
    </row>
    <row r="163" spans="1:7" x14ac:dyDescent="0.25">
      <c r="A163" t="s">
        <v>22</v>
      </c>
      <c r="B163" t="s">
        <v>397</v>
      </c>
      <c r="C163" t="s">
        <v>252</v>
      </c>
      <c r="D163" t="s">
        <v>135</v>
      </c>
      <c r="E163" t="str">
        <f t="shared" si="6"/>
        <v>電三義4月30日2</v>
      </c>
      <c r="F163" t="str">
        <f t="shared" si="7"/>
        <v>傅傳仁</v>
      </c>
      <c r="G163">
        <f t="shared" si="8"/>
        <v>3</v>
      </c>
    </row>
    <row r="164" spans="1:7" x14ac:dyDescent="0.25">
      <c r="A164" t="s">
        <v>22</v>
      </c>
      <c r="B164" t="s">
        <v>397</v>
      </c>
      <c r="C164" t="s">
        <v>253</v>
      </c>
      <c r="D164" t="s">
        <v>70</v>
      </c>
      <c r="E164" t="str">
        <f t="shared" si="6"/>
        <v>電三義4月30日3</v>
      </c>
      <c r="F164" t="str">
        <f t="shared" si="7"/>
        <v>羅正斌陳進國傅傳仁</v>
      </c>
      <c r="G164">
        <f t="shared" si="8"/>
        <v>9</v>
      </c>
    </row>
    <row r="165" spans="1:7" x14ac:dyDescent="0.25">
      <c r="A165" t="s">
        <v>22</v>
      </c>
      <c r="B165" t="s">
        <v>397</v>
      </c>
      <c r="C165" t="s">
        <v>253</v>
      </c>
      <c r="D165" t="s">
        <v>148</v>
      </c>
      <c r="E165" t="str">
        <f t="shared" si="6"/>
        <v>電三義4月30日3</v>
      </c>
      <c r="F165" t="str">
        <f t="shared" si="7"/>
        <v>陳進國傅傳仁</v>
      </c>
      <c r="G165">
        <f t="shared" si="8"/>
        <v>6</v>
      </c>
    </row>
    <row r="166" spans="1:7" x14ac:dyDescent="0.25">
      <c r="A166" t="s">
        <v>22</v>
      </c>
      <c r="B166" t="s">
        <v>397</v>
      </c>
      <c r="C166" t="s">
        <v>253</v>
      </c>
      <c r="D166" t="s">
        <v>135</v>
      </c>
      <c r="E166" t="str">
        <f t="shared" si="6"/>
        <v>電三義4月30日3</v>
      </c>
      <c r="F166" t="str">
        <f t="shared" si="7"/>
        <v>傅傳仁</v>
      </c>
      <c r="G166">
        <f t="shared" si="8"/>
        <v>3</v>
      </c>
    </row>
    <row r="167" spans="1:7" x14ac:dyDescent="0.25">
      <c r="A167" t="s">
        <v>22</v>
      </c>
      <c r="B167" t="s">
        <v>397</v>
      </c>
      <c r="C167" t="s">
        <v>254</v>
      </c>
      <c r="D167" t="s">
        <v>70</v>
      </c>
      <c r="E167" t="str">
        <f t="shared" si="6"/>
        <v>電三義4月30日4</v>
      </c>
      <c r="F167" t="str">
        <f t="shared" si="7"/>
        <v>羅正斌陳進國傅傳仁</v>
      </c>
      <c r="G167">
        <f t="shared" si="8"/>
        <v>9</v>
      </c>
    </row>
    <row r="168" spans="1:7" x14ac:dyDescent="0.25">
      <c r="A168" t="s">
        <v>22</v>
      </c>
      <c r="B168" t="s">
        <v>397</v>
      </c>
      <c r="C168" t="s">
        <v>254</v>
      </c>
      <c r="D168" t="s">
        <v>148</v>
      </c>
      <c r="E168" t="str">
        <f t="shared" si="6"/>
        <v>電三義4月30日4</v>
      </c>
      <c r="F168" t="str">
        <f t="shared" si="7"/>
        <v>陳進國傅傳仁</v>
      </c>
      <c r="G168">
        <f t="shared" si="8"/>
        <v>6</v>
      </c>
    </row>
    <row r="169" spans="1:7" x14ac:dyDescent="0.25">
      <c r="A169" t="s">
        <v>22</v>
      </c>
      <c r="B169" t="s">
        <v>397</v>
      </c>
      <c r="C169" t="s">
        <v>254</v>
      </c>
      <c r="D169" t="s">
        <v>135</v>
      </c>
      <c r="E169" t="str">
        <f t="shared" si="6"/>
        <v>電三義4月30日4</v>
      </c>
      <c r="F169" t="str">
        <f t="shared" si="7"/>
        <v>傅傳仁</v>
      </c>
      <c r="G169">
        <f t="shared" si="8"/>
        <v>3</v>
      </c>
    </row>
    <row r="170" spans="1:7" x14ac:dyDescent="0.25">
      <c r="A170" t="s">
        <v>22</v>
      </c>
      <c r="B170" t="s">
        <v>397</v>
      </c>
      <c r="C170" t="s">
        <v>255</v>
      </c>
      <c r="D170" t="s">
        <v>70</v>
      </c>
      <c r="E170" t="str">
        <f t="shared" si="6"/>
        <v>電三義4月30日5</v>
      </c>
      <c r="F170" t="str">
        <f t="shared" si="7"/>
        <v>羅正斌陳進國傅傳仁</v>
      </c>
      <c r="G170">
        <f t="shared" si="8"/>
        <v>9</v>
      </c>
    </row>
    <row r="171" spans="1:7" x14ac:dyDescent="0.25">
      <c r="A171" t="s">
        <v>22</v>
      </c>
      <c r="B171" t="s">
        <v>397</v>
      </c>
      <c r="C171" t="s">
        <v>255</v>
      </c>
      <c r="D171" t="s">
        <v>148</v>
      </c>
      <c r="E171" t="str">
        <f t="shared" si="6"/>
        <v>電三義4月30日5</v>
      </c>
      <c r="F171" t="str">
        <f t="shared" si="7"/>
        <v>陳進國傅傳仁</v>
      </c>
      <c r="G171">
        <f t="shared" si="8"/>
        <v>6</v>
      </c>
    </row>
    <row r="172" spans="1:7" x14ac:dyDescent="0.25">
      <c r="A172" t="s">
        <v>22</v>
      </c>
      <c r="B172" t="s">
        <v>397</v>
      </c>
      <c r="C172" t="s">
        <v>255</v>
      </c>
      <c r="D172" t="s">
        <v>135</v>
      </c>
      <c r="E172" t="str">
        <f t="shared" si="6"/>
        <v>電三義4月30日5</v>
      </c>
      <c r="F172" t="str">
        <f t="shared" si="7"/>
        <v>傅傳仁</v>
      </c>
      <c r="G172">
        <f t="shared" si="8"/>
        <v>3</v>
      </c>
    </row>
    <row r="173" spans="1:7" x14ac:dyDescent="0.25">
      <c r="A173" t="s">
        <v>22</v>
      </c>
      <c r="B173" t="s">
        <v>397</v>
      </c>
      <c r="C173" t="s">
        <v>256</v>
      </c>
      <c r="D173" t="s">
        <v>70</v>
      </c>
      <c r="E173" t="str">
        <f t="shared" si="6"/>
        <v>電三義4月30日6</v>
      </c>
      <c r="F173" t="str">
        <f t="shared" si="7"/>
        <v>羅正斌陳進國傅傳仁</v>
      </c>
      <c r="G173">
        <f t="shared" si="8"/>
        <v>9</v>
      </c>
    </row>
    <row r="174" spans="1:7" x14ac:dyDescent="0.25">
      <c r="A174" t="s">
        <v>22</v>
      </c>
      <c r="B174" t="s">
        <v>397</v>
      </c>
      <c r="C174" t="s">
        <v>256</v>
      </c>
      <c r="D174" t="s">
        <v>148</v>
      </c>
      <c r="E174" t="str">
        <f t="shared" si="6"/>
        <v>電三義4月30日6</v>
      </c>
      <c r="F174" t="str">
        <f t="shared" si="7"/>
        <v>陳進國傅傳仁</v>
      </c>
      <c r="G174">
        <f t="shared" si="8"/>
        <v>6</v>
      </c>
    </row>
    <row r="175" spans="1:7" x14ac:dyDescent="0.25">
      <c r="A175" t="s">
        <v>22</v>
      </c>
      <c r="B175" t="s">
        <v>397</v>
      </c>
      <c r="C175" t="s">
        <v>256</v>
      </c>
      <c r="D175" t="s">
        <v>135</v>
      </c>
      <c r="E175" t="str">
        <f t="shared" si="6"/>
        <v>電三義4月30日6</v>
      </c>
      <c r="F175" t="str">
        <f t="shared" si="7"/>
        <v>傅傳仁</v>
      </c>
      <c r="G175">
        <f t="shared" si="8"/>
        <v>3</v>
      </c>
    </row>
    <row r="176" spans="1:7" x14ac:dyDescent="0.25">
      <c r="A176" t="s">
        <v>22</v>
      </c>
      <c r="B176" t="s">
        <v>397</v>
      </c>
      <c r="C176" t="s">
        <v>257</v>
      </c>
      <c r="D176" t="s">
        <v>88</v>
      </c>
      <c r="E176" t="str">
        <f t="shared" si="6"/>
        <v>電三義4月30日7</v>
      </c>
      <c r="F176" t="str">
        <f t="shared" si="7"/>
        <v>莊志偉鍾世英</v>
      </c>
      <c r="G176">
        <f t="shared" si="8"/>
        <v>6</v>
      </c>
    </row>
    <row r="177" spans="1:7" x14ac:dyDescent="0.25">
      <c r="A177" t="s">
        <v>22</v>
      </c>
      <c r="B177" t="s">
        <v>397</v>
      </c>
      <c r="C177" t="s">
        <v>257</v>
      </c>
      <c r="D177" t="s">
        <v>146</v>
      </c>
      <c r="E177" t="str">
        <f t="shared" si="6"/>
        <v>電三義4月30日7</v>
      </c>
      <c r="F177" t="str">
        <f t="shared" si="7"/>
        <v>鍾世英</v>
      </c>
      <c r="G177">
        <f t="shared" si="8"/>
        <v>3</v>
      </c>
    </row>
    <row r="178" spans="1:7" x14ac:dyDescent="0.25">
      <c r="A178" t="s">
        <v>21</v>
      </c>
      <c r="B178" t="s">
        <v>397</v>
      </c>
      <c r="C178" t="s">
        <v>256</v>
      </c>
      <c r="D178" t="s">
        <v>148</v>
      </c>
      <c r="E178" t="str">
        <f t="shared" si="6"/>
        <v>電三仁4月30日6</v>
      </c>
      <c r="F178" t="str">
        <f t="shared" si="7"/>
        <v>陳進國傅傳仁羅正斌</v>
      </c>
      <c r="G178">
        <f t="shared" si="8"/>
        <v>9</v>
      </c>
    </row>
    <row r="179" spans="1:7" x14ac:dyDescent="0.25">
      <c r="A179" t="s">
        <v>21</v>
      </c>
      <c r="B179" t="s">
        <v>397</v>
      </c>
      <c r="C179" t="s">
        <v>256</v>
      </c>
      <c r="D179" t="s">
        <v>135</v>
      </c>
      <c r="E179" t="str">
        <f t="shared" si="6"/>
        <v>電三仁4月30日6</v>
      </c>
      <c r="F179" t="str">
        <f t="shared" si="7"/>
        <v>傅傳仁羅正斌</v>
      </c>
      <c r="G179">
        <f t="shared" si="8"/>
        <v>6</v>
      </c>
    </row>
    <row r="180" spans="1:7" x14ac:dyDescent="0.25">
      <c r="A180" t="s">
        <v>21</v>
      </c>
      <c r="B180" t="s">
        <v>397</v>
      </c>
      <c r="C180" t="s">
        <v>257</v>
      </c>
      <c r="D180" t="s">
        <v>88</v>
      </c>
      <c r="E180" t="str">
        <f t="shared" si="6"/>
        <v>電三仁4月30日7</v>
      </c>
      <c r="F180" t="str">
        <f t="shared" si="7"/>
        <v>莊志偉鍾世英</v>
      </c>
      <c r="G180">
        <f t="shared" si="8"/>
        <v>6</v>
      </c>
    </row>
    <row r="181" spans="1:7" x14ac:dyDescent="0.25">
      <c r="A181" t="s">
        <v>21</v>
      </c>
      <c r="B181" t="s">
        <v>397</v>
      </c>
      <c r="C181" t="s">
        <v>257</v>
      </c>
      <c r="D181" t="s">
        <v>146</v>
      </c>
      <c r="E181" t="str">
        <f t="shared" si="6"/>
        <v>電三仁4月30日7</v>
      </c>
      <c r="F181" t="str">
        <f t="shared" si="7"/>
        <v>鍾世英</v>
      </c>
      <c r="G181">
        <f t="shared" si="8"/>
        <v>3</v>
      </c>
    </row>
    <row r="182" spans="1:7" x14ac:dyDescent="0.25">
      <c r="A182" t="s">
        <v>197</v>
      </c>
      <c r="B182" t="s">
        <v>396</v>
      </c>
      <c r="C182" t="s">
        <v>254</v>
      </c>
      <c r="D182" t="s">
        <v>96</v>
      </c>
      <c r="E182" t="str">
        <f t="shared" si="6"/>
        <v>社群4月29日4</v>
      </c>
      <c r="F182" t="str">
        <f t="shared" si="7"/>
        <v>陳怡如吳美鶯邱昀儀徐瑞華</v>
      </c>
      <c r="G182">
        <f t="shared" si="8"/>
        <v>12</v>
      </c>
    </row>
    <row r="183" spans="1:7" x14ac:dyDescent="0.25">
      <c r="A183" t="s">
        <v>197</v>
      </c>
      <c r="B183" t="s">
        <v>396</v>
      </c>
      <c r="C183" t="s">
        <v>254</v>
      </c>
      <c r="D183" t="s">
        <v>110</v>
      </c>
      <c r="E183" t="str">
        <f t="shared" si="6"/>
        <v>社群4月29日4</v>
      </c>
      <c r="F183" t="str">
        <f t="shared" si="7"/>
        <v>吳美鶯邱昀儀徐瑞華</v>
      </c>
      <c r="G183">
        <f t="shared" si="8"/>
        <v>9</v>
      </c>
    </row>
    <row r="184" spans="1:7" x14ac:dyDescent="0.25">
      <c r="A184" t="s">
        <v>197</v>
      </c>
      <c r="B184" t="s">
        <v>396</v>
      </c>
      <c r="C184" t="s">
        <v>254</v>
      </c>
      <c r="D184" t="s">
        <v>90</v>
      </c>
      <c r="E184" t="str">
        <f t="shared" si="6"/>
        <v>社群4月29日4</v>
      </c>
      <c r="F184" t="str">
        <f t="shared" si="7"/>
        <v>邱昀儀徐瑞華</v>
      </c>
      <c r="G184">
        <f t="shared" si="8"/>
        <v>6</v>
      </c>
    </row>
    <row r="185" spans="1:7" x14ac:dyDescent="0.25">
      <c r="A185" t="s">
        <v>197</v>
      </c>
      <c r="B185" t="s">
        <v>396</v>
      </c>
      <c r="C185" t="s">
        <v>254</v>
      </c>
      <c r="D185" t="s">
        <v>370</v>
      </c>
      <c r="E185" t="str">
        <f t="shared" si="6"/>
        <v>社群4月29日4</v>
      </c>
      <c r="F185" t="str">
        <f t="shared" si="7"/>
        <v>徐瑞華</v>
      </c>
      <c r="G185">
        <f t="shared" si="8"/>
        <v>3</v>
      </c>
    </row>
    <row r="186" spans="1:7" x14ac:dyDescent="0.25">
      <c r="A186" t="s">
        <v>197</v>
      </c>
      <c r="B186" t="s">
        <v>396</v>
      </c>
      <c r="C186" t="s">
        <v>255</v>
      </c>
      <c r="D186" t="s">
        <v>139</v>
      </c>
      <c r="E186" t="str">
        <f t="shared" si="6"/>
        <v>社群4月29日5</v>
      </c>
      <c r="F186" t="str">
        <f t="shared" si="7"/>
        <v>陳建德胡文宗傅苡嫙周古陽邱靜瑤向元玲江寬玗林勳耀邱垂杰陳志逸謝佩君楊宗儒鍾玉磬胡敏琳</v>
      </c>
      <c r="G186">
        <f t="shared" si="8"/>
        <v>42</v>
      </c>
    </row>
    <row r="187" spans="1:7" x14ac:dyDescent="0.25">
      <c r="A187" t="s">
        <v>197</v>
      </c>
      <c r="B187" t="s">
        <v>396</v>
      </c>
      <c r="C187" t="s">
        <v>255</v>
      </c>
      <c r="D187" t="s">
        <v>159</v>
      </c>
      <c r="E187" t="str">
        <f t="shared" si="6"/>
        <v>社群4月29日5</v>
      </c>
      <c r="F187" t="str">
        <f t="shared" si="7"/>
        <v>胡文宗傅苡嫙周古陽邱靜瑤向元玲江寬玗林勳耀邱垂杰陳志逸謝佩君楊宗儒鍾玉磬胡敏琳</v>
      </c>
      <c r="G187">
        <f t="shared" si="8"/>
        <v>39</v>
      </c>
    </row>
    <row r="188" spans="1:7" x14ac:dyDescent="0.25">
      <c r="A188" t="s">
        <v>197</v>
      </c>
      <c r="B188" t="s">
        <v>396</v>
      </c>
      <c r="C188" t="s">
        <v>255</v>
      </c>
      <c r="D188" t="s">
        <v>58</v>
      </c>
      <c r="E188" t="str">
        <f t="shared" si="6"/>
        <v>社群4月29日5</v>
      </c>
      <c r="F188" t="str">
        <f t="shared" si="7"/>
        <v>傅苡嫙周古陽邱靜瑤向元玲江寬玗林勳耀邱垂杰陳志逸謝佩君楊宗儒鍾玉磬胡敏琳</v>
      </c>
      <c r="G188">
        <f t="shared" si="8"/>
        <v>36</v>
      </c>
    </row>
    <row r="189" spans="1:7" x14ac:dyDescent="0.25">
      <c r="A189" t="s">
        <v>197</v>
      </c>
      <c r="B189" t="s">
        <v>396</v>
      </c>
      <c r="C189" t="s">
        <v>255</v>
      </c>
      <c r="D189" t="s">
        <v>59</v>
      </c>
      <c r="E189" t="str">
        <f t="shared" si="6"/>
        <v>社群4月29日5</v>
      </c>
      <c r="F189" t="str">
        <f t="shared" si="7"/>
        <v>周古陽邱靜瑤向元玲江寬玗林勳耀邱垂杰陳志逸謝佩君楊宗儒鍾玉磬胡敏琳</v>
      </c>
      <c r="G189">
        <f t="shared" si="8"/>
        <v>33</v>
      </c>
    </row>
    <row r="190" spans="1:7" x14ac:dyDescent="0.25">
      <c r="A190" t="s">
        <v>197</v>
      </c>
      <c r="B190" t="s">
        <v>396</v>
      </c>
      <c r="C190" t="s">
        <v>255</v>
      </c>
      <c r="D190" t="s">
        <v>81</v>
      </c>
      <c r="E190" t="str">
        <f t="shared" si="6"/>
        <v>社群4月29日5</v>
      </c>
      <c r="F190" t="str">
        <f t="shared" si="7"/>
        <v>邱靜瑤向元玲江寬玗林勳耀邱垂杰陳志逸謝佩君楊宗儒鍾玉磬胡敏琳</v>
      </c>
      <c r="G190">
        <f t="shared" si="8"/>
        <v>30</v>
      </c>
    </row>
    <row r="191" spans="1:7" x14ac:dyDescent="0.25">
      <c r="A191" t="s">
        <v>197</v>
      </c>
      <c r="B191" t="s">
        <v>396</v>
      </c>
      <c r="C191" t="s">
        <v>255</v>
      </c>
      <c r="D191" t="s">
        <v>168</v>
      </c>
      <c r="E191" t="str">
        <f t="shared" si="6"/>
        <v>社群4月29日5</v>
      </c>
      <c r="F191" t="str">
        <f t="shared" si="7"/>
        <v>向元玲江寬玗林勳耀邱垂杰陳志逸謝佩君楊宗儒鍾玉磬胡敏琳</v>
      </c>
      <c r="G191">
        <f t="shared" si="8"/>
        <v>27</v>
      </c>
    </row>
    <row r="192" spans="1:7" x14ac:dyDescent="0.25">
      <c r="A192" t="s">
        <v>197</v>
      </c>
      <c r="B192" t="s">
        <v>396</v>
      </c>
      <c r="C192" t="s">
        <v>255</v>
      </c>
      <c r="D192" t="s">
        <v>367</v>
      </c>
      <c r="E192" t="str">
        <f t="shared" si="6"/>
        <v>社群4月29日5</v>
      </c>
      <c r="F192" t="str">
        <f t="shared" si="7"/>
        <v>江寬玗林勳耀邱垂杰陳志逸謝佩君楊宗儒鍾玉磬胡敏琳</v>
      </c>
      <c r="G192">
        <f t="shared" si="8"/>
        <v>24</v>
      </c>
    </row>
    <row r="193" spans="1:7" x14ac:dyDescent="0.25">
      <c r="A193" t="s">
        <v>197</v>
      </c>
      <c r="B193" t="s">
        <v>396</v>
      </c>
      <c r="C193" t="s">
        <v>255</v>
      </c>
      <c r="D193" t="s">
        <v>50</v>
      </c>
      <c r="E193" t="str">
        <f t="shared" si="6"/>
        <v>社群4月29日5</v>
      </c>
      <c r="F193" t="str">
        <f t="shared" si="7"/>
        <v>林勳耀邱垂杰陳志逸謝佩君楊宗儒鍾玉磬胡敏琳</v>
      </c>
      <c r="G193">
        <f t="shared" si="8"/>
        <v>21</v>
      </c>
    </row>
    <row r="194" spans="1:7" x14ac:dyDescent="0.25">
      <c r="A194" t="s">
        <v>197</v>
      </c>
      <c r="B194" t="s">
        <v>396</v>
      </c>
      <c r="C194" t="s">
        <v>255</v>
      </c>
      <c r="D194" t="s">
        <v>111</v>
      </c>
      <c r="E194" t="str">
        <f t="shared" si="6"/>
        <v>社群4月29日5</v>
      </c>
      <c r="F194" t="str">
        <f t="shared" si="7"/>
        <v>邱垂杰陳志逸謝佩君楊宗儒鍾玉磬胡敏琳</v>
      </c>
      <c r="G194">
        <f t="shared" si="8"/>
        <v>18</v>
      </c>
    </row>
    <row r="195" spans="1:7" x14ac:dyDescent="0.25">
      <c r="A195" t="s">
        <v>197</v>
      </c>
      <c r="B195" t="s">
        <v>396</v>
      </c>
      <c r="C195" t="s">
        <v>255</v>
      </c>
      <c r="D195" t="s">
        <v>84</v>
      </c>
      <c r="E195" t="str">
        <f t="shared" ref="E195:E258" si="9">A195&amp;B195&amp;C195</f>
        <v>社群4月29日5</v>
      </c>
      <c r="F195" t="str">
        <f t="shared" ref="F195:F258" si="10">IF(COUNTIF(E195:E3193,E195)&gt;1,D195&amp;""&amp;VLOOKUP(E195,E196:F3193,2,FALSE),D195)</f>
        <v>陳志逸謝佩君楊宗儒鍾玉磬胡敏琳</v>
      </c>
      <c r="G195">
        <f t="shared" ref="G195:G258" si="11">LEN(F195)</f>
        <v>15</v>
      </c>
    </row>
    <row r="196" spans="1:7" x14ac:dyDescent="0.25">
      <c r="A196" t="s">
        <v>197</v>
      </c>
      <c r="B196" t="s">
        <v>396</v>
      </c>
      <c r="C196" t="s">
        <v>255</v>
      </c>
      <c r="D196" t="s">
        <v>68</v>
      </c>
      <c r="E196" t="str">
        <f t="shared" si="9"/>
        <v>社群4月29日5</v>
      </c>
      <c r="F196" t="str">
        <f t="shared" si="10"/>
        <v>謝佩君楊宗儒鍾玉磬胡敏琳</v>
      </c>
      <c r="G196">
        <f t="shared" si="11"/>
        <v>12</v>
      </c>
    </row>
    <row r="197" spans="1:7" x14ac:dyDescent="0.25">
      <c r="A197" t="s">
        <v>197</v>
      </c>
      <c r="B197" t="s">
        <v>396</v>
      </c>
      <c r="C197" t="s">
        <v>255</v>
      </c>
      <c r="D197" t="s">
        <v>53</v>
      </c>
      <c r="E197" t="str">
        <f t="shared" si="9"/>
        <v>社群4月29日5</v>
      </c>
      <c r="F197" t="str">
        <f t="shared" si="10"/>
        <v>楊宗儒鍾玉磬胡敏琳</v>
      </c>
      <c r="G197">
        <f t="shared" si="11"/>
        <v>9</v>
      </c>
    </row>
    <row r="198" spans="1:7" x14ac:dyDescent="0.25">
      <c r="A198" t="s">
        <v>153</v>
      </c>
      <c r="B198" t="s">
        <v>396</v>
      </c>
      <c r="C198" t="s">
        <v>251</v>
      </c>
      <c r="D198" t="s">
        <v>174</v>
      </c>
      <c r="E198" t="str">
        <f t="shared" si="9"/>
        <v>綜三仁4月29日1</v>
      </c>
      <c r="F198" t="str">
        <f t="shared" si="10"/>
        <v>張淑芬</v>
      </c>
      <c r="G198">
        <f t="shared" si="11"/>
        <v>3</v>
      </c>
    </row>
    <row r="199" spans="1:7" x14ac:dyDescent="0.25">
      <c r="A199" t="s">
        <v>153</v>
      </c>
      <c r="B199" t="s">
        <v>396</v>
      </c>
      <c r="C199" t="s">
        <v>252</v>
      </c>
      <c r="D199" t="s">
        <v>174</v>
      </c>
      <c r="E199" t="str">
        <f t="shared" si="9"/>
        <v>綜三仁4月29日2</v>
      </c>
      <c r="F199" t="str">
        <f t="shared" si="10"/>
        <v>張淑芬</v>
      </c>
      <c r="G199">
        <f t="shared" si="11"/>
        <v>3</v>
      </c>
    </row>
    <row r="200" spans="1:7" x14ac:dyDescent="0.25">
      <c r="A200" t="s">
        <v>153</v>
      </c>
      <c r="B200" t="s">
        <v>396</v>
      </c>
      <c r="C200" t="s">
        <v>253</v>
      </c>
      <c r="D200" t="s">
        <v>174</v>
      </c>
      <c r="E200" t="str">
        <f t="shared" si="9"/>
        <v>綜三仁4月29日3</v>
      </c>
      <c r="F200" t="str">
        <f t="shared" si="10"/>
        <v>張淑芬</v>
      </c>
      <c r="G200">
        <f t="shared" si="11"/>
        <v>3</v>
      </c>
    </row>
    <row r="201" spans="1:7" x14ac:dyDescent="0.25">
      <c r="A201" t="s">
        <v>153</v>
      </c>
      <c r="B201" t="s">
        <v>396</v>
      </c>
      <c r="C201" t="s">
        <v>254</v>
      </c>
      <c r="D201" t="s">
        <v>174</v>
      </c>
      <c r="E201" t="str">
        <f t="shared" si="9"/>
        <v>綜三仁4月29日4</v>
      </c>
      <c r="F201" t="str">
        <f t="shared" si="10"/>
        <v>張淑芬</v>
      </c>
      <c r="G201">
        <f t="shared" si="11"/>
        <v>3</v>
      </c>
    </row>
    <row r="202" spans="1:7" x14ac:dyDescent="0.25">
      <c r="A202" t="s">
        <v>153</v>
      </c>
      <c r="B202" t="s">
        <v>396</v>
      </c>
      <c r="C202" t="s">
        <v>255</v>
      </c>
      <c r="D202" t="s">
        <v>174</v>
      </c>
      <c r="E202" t="str">
        <f t="shared" si="9"/>
        <v>綜三仁4月29日5</v>
      </c>
      <c r="F202" t="str">
        <f t="shared" si="10"/>
        <v>張淑芬</v>
      </c>
      <c r="G202">
        <f t="shared" si="11"/>
        <v>3</v>
      </c>
    </row>
    <row r="203" spans="1:7" x14ac:dyDescent="0.25">
      <c r="A203" t="s">
        <v>153</v>
      </c>
      <c r="B203" t="s">
        <v>396</v>
      </c>
      <c r="C203" t="s">
        <v>256</v>
      </c>
      <c r="D203" t="s">
        <v>174</v>
      </c>
      <c r="E203" t="str">
        <f t="shared" si="9"/>
        <v>綜三仁4月29日6</v>
      </c>
      <c r="F203" t="str">
        <f t="shared" si="10"/>
        <v>張淑芬</v>
      </c>
      <c r="G203">
        <f t="shared" si="11"/>
        <v>3</v>
      </c>
    </row>
    <row r="204" spans="1:7" x14ac:dyDescent="0.25">
      <c r="A204" t="s">
        <v>153</v>
      </c>
      <c r="B204" t="s">
        <v>396</v>
      </c>
      <c r="C204" t="s">
        <v>257</v>
      </c>
      <c r="D204" t="s">
        <v>174</v>
      </c>
      <c r="E204" t="str">
        <f t="shared" si="9"/>
        <v>綜三仁4月29日7</v>
      </c>
      <c r="F204" t="str">
        <f t="shared" si="10"/>
        <v>張淑芬</v>
      </c>
      <c r="G204">
        <f t="shared" si="11"/>
        <v>3</v>
      </c>
    </row>
    <row r="205" spans="1:7" x14ac:dyDescent="0.25">
      <c r="A205" t="s">
        <v>153</v>
      </c>
      <c r="B205" t="s">
        <v>397</v>
      </c>
      <c r="C205" t="s">
        <v>251</v>
      </c>
      <c r="D205" t="s">
        <v>156</v>
      </c>
      <c r="E205" t="str">
        <f t="shared" si="9"/>
        <v>綜三仁4月30日1</v>
      </c>
      <c r="F205" t="str">
        <f t="shared" si="10"/>
        <v>胡舒華</v>
      </c>
      <c r="G205">
        <f t="shared" si="11"/>
        <v>3</v>
      </c>
    </row>
    <row r="206" spans="1:7" x14ac:dyDescent="0.25">
      <c r="A206" t="s">
        <v>153</v>
      </c>
      <c r="B206" t="s">
        <v>397</v>
      </c>
      <c r="C206" t="s">
        <v>252</v>
      </c>
      <c r="D206" t="s">
        <v>156</v>
      </c>
      <c r="E206" t="str">
        <f t="shared" si="9"/>
        <v>綜三仁4月30日2</v>
      </c>
      <c r="F206" t="str">
        <f t="shared" si="10"/>
        <v>胡舒華</v>
      </c>
      <c r="G206">
        <f t="shared" si="11"/>
        <v>3</v>
      </c>
    </row>
    <row r="207" spans="1:7" x14ac:dyDescent="0.25">
      <c r="A207" t="s">
        <v>153</v>
      </c>
      <c r="B207" t="s">
        <v>397</v>
      </c>
      <c r="C207" t="s">
        <v>253</v>
      </c>
      <c r="D207" t="s">
        <v>156</v>
      </c>
      <c r="E207" t="str">
        <f t="shared" si="9"/>
        <v>綜三仁4月30日3</v>
      </c>
      <c r="F207" t="str">
        <f t="shared" si="10"/>
        <v>胡舒華</v>
      </c>
      <c r="G207">
        <f t="shared" si="11"/>
        <v>3</v>
      </c>
    </row>
    <row r="208" spans="1:7" x14ac:dyDescent="0.25">
      <c r="A208" t="s">
        <v>153</v>
      </c>
      <c r="B208" t="s">
        <v>397</v>
      </c>
      <c r="C208" t="s">
        <v>254</v>
      </c>
      <c r="D208" t="s">
        <v>156</v>
      </c>
      <c r="E208" t="str">
        <f t="shared" si="9"/>
        <v>綜三仁4月30日4</v>
      </c>
      <c r="F208" t="str">
        <f t="shared" si="10"/>
        <v>胡舒華</v>
      </c>
      <c r="G208">
        <f t="shared" si="11"/>
        <v>3</v>
      </c>
    </row>
    <row r="209" spans="1:7" x14ac:dyDescent="0.25">
      <c r="A209" t="s">
        <v>153</v>
      </c>
      <c r="B209" t="s">
        <v>397</v>
      </c>
      <c r="C209" t="s">
        <v>255</v>
      </c>
      <c r="D209" t="s">
        <v>156</v>
      </c>
      <c r="E209" t="str">
        <f t="shared" si="9"/>
        <v>綜三仁4月30日5</v>
      </c>
      <c r="F209" t="str">
        <f t="shared" si="10"/>
        <v>胡舒華</v>
      </c>
      <c r="G209">
        <f t="shared" si="11"/>
        <v>3</v>
      </c>
    </row>
    <row r="210" spans="1:7" x14ac:dyDescent="0.25">
      <c r="A210" t="s">
        <v>153</v>
      </c>
      <c r="B210" t="s">
        <v>397</v>
      </c>
      <c r="C210" t="s">
        <v>256</v>
      </c>
      <c r="D210" t="s">
        <v>156</v>
      </c>
      <c r="E210" t="str">
        <f t="shared" si="9"/>
        <v>綜三仁4月30日6</v>
      </c>
      <c r="F210" t="str">
        <f t="shared" si="10"/>
        <v>胡舒華</v>
      </c>
      <c r="G210">
        <f t="shared" si="11"/>
        <v>3</v>
      </c>
    </row>
    <row r="211" spans="1:7" x14ac:dyDescent="0.25">
      <c r="A211" t="s">
        <v>153</v>
      </c>
      <c r="B211" t="s">
        <v>397</v>
      </c>
      <c r="C211" t="s">
        <v>257</v>
      </c>
      <c r="D211" t="s">
        <v>156</v>
      </c>
      <c r="E211" t="str">
        <f t="shared" si="9"/>
        <v>綜三仁4月30日7</v>
      </c>
      <c r="F211" t="str">
        <f t="shared" si="10"/>
        <v>胡舒華</v>
      </c>
      <c r="G211">
        <f t="shared" si="11"/>
        <v>3</v>
      </c>
    </row>
    <row r="212" spans="1:7" x14ac:dyDescent="0.25">
      <c r="A212" t="s">
        <v>216</v>
      </c>
      <c r="B212" t="s">
        <v>397</v>
      </c>
      <c r="C212" t="s">
        <v>255</v>
      </c>
      <c r="D212" t="s">
        <v>62</v>
      </c>
      <c r="E212" t="str">
        <f t="shared" si="9"/>
        <v>彈性學習4月30日5</v>
      </c>
      <c r="F212" t="str">
        <f t="shared" si="10"/>
        <v>林慈玉沈辰融何家誠莊志偉陳瑞斌張至行江寬玗吳美鶯邱昀儀林佩樺張哲維邱垂杰楊宗儒溫俊卿黎采玟</v>
      </c>
      <c r="G212">
        <f t="shared" si="11"/>
        <v>45</v>
      </c>
    </row>
    <row r="213" spans="1:7" x14ac:dyDescent="0.25">
      <c r="A213" t="s">
        <v>216</v>
      </c>
      <c r="B213" t="s">
        <v>397</v>
      </c>
      <c r="C213" t="s">
        <v>255</v>
      </c>
      <c r="D213" t="s">
        <v>128</v>
      </c>
      <c r="E213" t="str">
        <f t="shared" si="9"/>
        <v>彈性學習4月30日5</v>
      </c>
      <c r="F213" t="str">
        <f t="shared" si="10"/>
        <v>沈辰融何家誠莊志偉陳瑞斌張至行江寬玗吳美鶯邱昀儀林佩樺張哲維邱垂杰楊宗儒溫俊卿黎采玟</v>
      </c>
      <c r="G213">
        <f t="shared" si="11"/>
        <v>42</v>
      </c>
    </row>
    <row r="214" spans="1:7" x14ac:dyDescent="0.25">
      <c r="A214" t="s">
        <v>216</v>
      </c>
      <c r="B214" t="s">
        <v>397</v>
      </c>
      <c r="C214" t="s">
        <v>255</v>
      </c>
      <c r="D214" t="s">
        <v>130</v>
      </c>
      <c r="E214" t="str">
        <f t="shared" si="9"/>
        <v>彈性學習4月30日5</v>
      </c>
      <c r="F214" t="str">
        <f t="shared" si="10"/>
        <v>何家誠莊志偉陳瑞斌張至行江寬玗吳美鶯邱昀儀林佩樺張哲維邱垂杰楊宗儒溫俊卿黎采玟</v>
      </c>
      <c r="G214">
        <f t="shared" si="11"/>
        <v>39</v>
      </c>
    </row>
    <row r="215" spans="1:7" x14ac:dyDescent="0.25">
      <c r="A215" t="s">
        <v>216</v>
      </c>
      <c r="B215" t="s">
        <v>397</v>
      </c>
      <c r="C215" t="s">
        <v>255</v>
      </c>
      <c r="D215" t="s">
        <v>88</v>
      </c>
      <c r="E215" t="str">
        <f t="shared" si="9"/>
        <v>彈性學習4月30日5</v>
      </c>
      <c r="F215" t="str">
        <f t="shared" si="10"/>
        <v>莊志偉陳瑞斌張至行江寬玗吳美鶯邱昀儀林佩樺張哲維邱垂杰楊宗儒溫俊卿黎采玟</v>
      </c>
      <c r="G215">
        <f t="shared" si="11"/>
        <v>36</v>
      </c>
    </row>
    <row r="216" spans="1:7" x14ac:dyDescent="0.25">
      <c r="A216" t="s">
        <v>216</v>
      </c>
      <c r="B216" t="s">
        <v>397</v>
      </c>
      <c r="C216" t="s">
        <v>255</v>
      </c>
      <c r="D216" t="s">
        <v>86</v>
      </c>
      <c r="E216" t="str">
        <f t="shared" si="9"/>
        <v>彈性學習4月30日5</v>
      </c>
      <c r="F216" t="str">
        <f t="shared" si="10"/>
        <v>陳瑞斌張至行江寬玗吳美鶯邱昀儀林佩樺張哲維邱垂杰楊宗儒溫俊卿黎采玟</v>
      </c>
      <c r="G216">
        <f t="shared" si="11"/>
        <v>33</v>
      </c>
    </row>
    <row r="217" spans="1:7" x14ac:dyDescent="0.25">
      <c r="A217" t="s">
        <v>216</v>
      </c>
      <c r="B217" t="s">
        <v>397</v>
      </c>
      <c r="C217" t="s">
        <v>255</v>
      </c>
      <c r="D217" t="s">
        <v>140</v>
      </c>
      <c r="E217" t="str">
        <f t="shared" si="9"/>
        <v>彈性學習4月30日5</v>
      </c>
      <c r="F217" t="str">
        <f t="shared" si="10"/>
        <v>張至行江寬玗吳美鶯邱昀儀林佩樺張哲維邱垂杰楊宗儒溫俊卿黎采玟</v>
      </c>
      <c r="G217">
        <f t="shared" si="11"/>
        <v>30</v>
      </c>
    </row>
    <row r="218" spans="1:7" x14ac:dyDescent="0.25">
      <c r="A218" t="s">
        <v>216</v>
      </c>
      <c r="B218" t="s">
        <v>397</v>
      </c>
      <c r="C218" t="s">
        <v>256</v>
      </c>
      <c r="D218" t="s">
        <v>367</v>
      </c>
      <c r="E218" t="str">
        <f t="shared" si="9"/>
        <v>彈性學習4月30日6</v>
      </c>
      <c r="F218" t="str">
        <f t="shared" si="10"/>
        <v>江寬玗吳美鶯邱昀儀林佩樺張哲維邱垂杰楊宗儒溫俊卿黎采玟林慈玉沈辰融何家誠莊志偉陳瑞斌張至行</v>
      </c>
      <c r="G218">
        <f t="shared" si="11"/>
        <v>45</v>
      </c>
    </row>
    <row r="219" spans="1:7" x14ac:dyDescent="0.25">
      <c r="A219" t="s">
        <v>216</v>
      </c>
      <c r="B219" t="s">
        <v>397</v>
      </c>
      <c r="C219" t="s">
        <v>256</v>
      </c>
      <c r="D219" t="s">
        <v>110</v>
      </c>
      <c r="E219" t="str">
        <f t="shared" si="9"/>
        <v>彈性學習4月30日6</v>
      </c>
      <c r="F219" t="str">
        <f t="shared" si="10"/>
        <v>吳美鶯邱昀儀林佩樺張哲維邱垂杰楊宗儒溫俊卿黎采玟林慈玉沈辰融何家誠莊志偉陳瑞斌張至行</v>
      </c>
      <c r="G219">
        <f t="shared" si="11"/>
        <v>42</v>
      </c>
    </row>
    <row r="220" spans="1:7" x14ac:dyDescent="0.25">
      <c r="A220" t="s">
        <v>216</v>
      </c>
      <c r="B220" t="s">
        <v>397</v>
      </c>
      <c r="C220" t="s">
        <v>256</v>
      </c>
      <c r="D220" t="s">
        <v>90</v>
      </c>
      <c r="E220" t="str">
        <f t="shared" si="9"/>
        <v>彈性學習4月30日6</v>
      </c>
      <c r="F220" t="str">
        <f t="shared" si="10"/>
        <v>邱昀儀林佩樺張哲維邱垂杰楊宗儒溫俊卿黎采玟林慈玉沈辰融何家誠莊志偉陳瑞斌張至行</v>
      </c>
      <c r="G220">
        <f t="shared" si="11"/>
        <v>39</v>
      </c>
    </row>
    <row r="221" spans="1:7" x14ac:dyDescent="0.25">
      <c r="A221" t="s">
        <v>216</v>
      </c>
      <c r="B221" t="s">
        <v>397</v>
      </c>
      <c r="C221" t="s">
        <v>256</v>
      </c>
      <c r="D221" t="s">
        <v>365</v>
      </c>
      <c r="E221" t="str">
        <f t="shared" si="9"/>
        <v>彈性學習4月30日6</v>
      </c>
      <c r="F221" t="str">
        <f t="shared" si="10"/>
        <v>林佩樺張哲維邱垂杰楊宗儒溫俊卿黎采玟林慈玉沈辰融何家誠莊志偉陳瑞斌張至行</v>
      </c>
      <c r="G221">
        <f t="shared" si="11"/>
        <v>36</v>
      </c>
    </row>
    <row r="222" spans="1:7" x14ac:dyDescent="0.25">
      <c r="A222" t="s">
        <v>216</v>
      </c>
      <c r="B222" t="s">
        <v>397</v>
      </c>
      <c r="C222" t="s">
        <v>256</v>
      </c>
      <c r="D222" t="s">
        <v>60</v>
      </c>
      <c r="E222" t="str">
        <f t="shared" si="9"/>
        <v>彈性學習4月30日6</v>
      </c>
      <c r="F222" t="str">
        <f t="shared" si="10"/>
        <v>張哲維邱垂杰楊宗儒溫俊卿黎采玟林慈玉沈辰融何家誠莊志偉陳瑞斌張至行</v>
      </c>
      <c r="G222">
        <f t="shared" si="11"/>
        <v>33</v>
      </c>
    </row>
    <row r="223" spans="1:7" x14ac:dyDescent="0.25">
      <c r="A223" t="s">
        <v>216</v>
      </c>
      <c r="B223" t="s">
        <v>397</v>
      </c>
      <c r="C223" t="s">
        <v>256</v>
      </c>
      <c r="D223" t="s">
        <v>111</v>
      </c>
      <c r="E223" t="str">
        <f t="shared" si="9"/>
        <v>彈性學習4月30日6</v>
      </c>
      <c r="F223" t="str">
        <f t="shared" si="10"/>
        <v>邱垂杰楊宗儒溫俊卿黎采玟林慈玉沈辰融何家誠莊志偉陳瑞斌張至行</v>
      </c>
      <c r="G223">
        <f t="shared" si="11"/>
        <v>30</v>
      </c>
    </row>
    <row r="224" spans="1:7" x14ac:dyDescent="0.25">
      <c r="A224" t="s">
        <v>216</v>
      </c>
      <c r="B224" t="s">
        <v>397</v>
      </c>
      <c r="C224" t="s">
        <v>256</v>
      </c>
      <c r="D224" t="s">
        <v>53</v>
      </c>
      <c r="E224" t="str">
        <f t="shared" si="9"/>
        <v>彈性學習4月30日6</v>
      </c>
      <c r="F224" t="str">
        <f t="shared" si="10"/>
        <v>楊宗儒溫俊卿黎采玟林慈玉沈辰融何家誠莊志偉陳瑞斌張至行</v>
      </c>
      <c r="G224">
        <f t="shared" si="11"/>
        <v>27</v>
      </c>
    </row>
    <row r="225" spans="1:7" x14ac:dyDescent="0.25">
      <c r="A225" t="s">
        <v>216</v>
      </c>
      <c r="B225" t="s">
        <v>397</v>
      </c>
      <c r="C225" t="s">
        <v>256</v>
      </c>
      <c r="D225" t="s">
        <v>51</v>
      </c>
      <c r="E225" t="str">
        <f t="shared" si="9"/>
        <v>彈性學習4月30日6</v>
      </c>
      <c r="F225" t="str">
        <f t="shared" si="10"/>
        <v>溫俊卿黎采玟林慈玉沈辰融何家誠莊志偉陳瑞斌張至行</v>
      </c>
      <c r="G225">
        <f t="shared" si="11"/>
        <v>24</v>
      </c>
    </row>
    <row r="226" spans="1:7" x14ac:dyDescent="0.25">
      <c r="A226" t="s">
        <v>216</v>
      </c>
      <c r="B226" t="s">
        <v>397</v>
      </c>
      <c r="C226" t="s">
        <v>256</v>
      </c>
      <c r="D226" t="s">
        <v>222</v>
      </c>
      <c r="E226" t="str">
        <f t="shared" si="9"/>
        <v>彈性學習4月30日6</v>
      </c>
      <c r="F226" t="str">
        <f t="shared" si="10"/>
        <v>黎采玟林慈玉沈辰融何家誠莊志偉陳瑞斌張至行</v>
      </c>
      <c r="G226">
        <f t="shared" si="11"/>
        <v>21</v>
      </c>
    </row>
    <row r="227" spans="1:7" x14ac:dyDescent="0.25">
      <c r="A227" t="s">
        <v>216</v>
      </c>
      <c r="B227" t="s">
        <v>397</v>
      </c>
      <c r="C227" t="s">
        <v>256</v>
      </c>
      <c r="D227" t="s">
        <v>62</v>
      </c>
      <c r="E227" t="str">
        <f t="shared" si="9"/>
        <v>彈性學習4月30日6</v>
      </c>
      <c r="F227" t="str">
        <f t="shared" si="10"/>
        <v>林慈玉沈辰融何家誠莊志偉陳瑞斌張至行</v>
      </c>
      <c r="G227">
        <f t="shared" si="11"/>
        <v>18</v>
      </c>
    </row>
    <row r="228" spans="1:7" x14ac:dyDescent="0.25">
      <c r="A228" t="s">
        <v>216</v>
      </c>
      <c r="B228" t="s">
        <v>397</v>
      </c>
      <c r="C228" t="s">
        <v>256</v>
      </c>
      <c r="D228" t="s">
        <v>128</v>
      </c>
      <c r="E228" t="str">
        <f t="shared" si="9"/>
        <v>彈性學習4月30日6</v>
      </c>
      <c r="F228" t="str">
        <f t="shared" si="10"/>
        <v>沈辰融何家誠莊志偉陳瑞斌張至行</v>
      </c>
      <c r="G228">
        <f t="shared" si="11"/>
        <v>15</v>
      </c>
    </row>
    <row r="229" spans="1:7" x14ac:dyDescent="0.25">
      <c r="A229" t="s">
        <v>216</v>
      </c>
      <c r="B229" t="s">
        <v>397</v>
      </c>
      <c r="C229" t="s">
        <v>256</v>
      </c>
      <c r="D229" t="s">
        <v>130</v>
      </c>
      <c r="E229" t="str">
        <f t="shared" si="9"/>
        <v>彈性學習4月30日6</v>
      </c>
      <c r="F229" t="str">
        <f t="shared" si="10"/>
        <v>何家誠莊志偉陳瑞斌張至行</v>
      </c>
      <c r="G229">
        <f t="shared" si="11"/>
        <v>12</v>
      </c>
    </row>
    <row r="230" spans="1:7" x14ac:dyDescent="0.25">
      <c r="A230" t="s">
        <v>216</v>
      </c>
      <c r="B230" t="s">
        <v>397</v>
      </c>
      <c r="C230" t="s">
        <v>256</v>
      </c>
      <c r="D230" t="s">
        <v>88</v>
      </c>
      <c r="E230" t="str">
        <f t="shared" si="9"/>
        <v>彈性學習4月30日6</v>
      </c>
      <c r="F230" t="str">
        <f t="shared" si="10"/>
        <v>莊志偉陳瑞斌張至行</v>
      </c>
      <c r="G230">
        <f t="shared" si="11"/>
        <v>9</v>
      </c>
    </row>
    <row r="231" spans="1:7" x14ac:dyDescent="0.25">
      <c r="A231" t="s">
        <v>216</v>
      </c>
      <c r="B231" t="s">
        <v>397</v>
      </c>
      <c r="C231" t="s">
        <v>256</v>
      </c>
      <c r="D231" t="s">
        <v>86</v>
      </c>
      <c r="E231" t="str">
        <f t="shared" si="9"/>
        <v>彈性學習4月30日6</v>
      </c>
      <c r="F231" t="str">
        <f t="shared" si="10"/>
        <v>陳瑞斌張至行</v>
      </c>
      <c r="G231">
        <f t="shared" si="11"/>
        <v>6</v>
      </c>
    </row>
    <row r="232" spans="1:7" x14ac:dyDescent="0.25">
      <c r="A232" t="s">
        <v>216</v>
      </c>
      <c r="B232" t="s">
        <v>397</v>
      </c>
      <c r="C232" t="s">
        <v>256</v>
      </c>
      <c r="D232" t="s">
        <v>140</v>
      </c>
      <c r="E232" t="str">
        <f t="shared" si="9"/>
        <v>彈性學習4月30日6</v>
      </c>
      <c r="F232" t="str">
        <f t="shared" si="10"/>
        <v>張至行</v>
      </c>
      <c r="G232">
        <f t="shared" si="11"/>
        <v>3</v>
      </c>
    </row>
    <row r="233" spans="1:7" x14ac:dyDescent="0.25">
      <c r="A233" t="s">
        <v>391</v>
      </c>
      <c r="B233" t="s">
        <v>396</v>
      </c>
      <c r="C233" t="s">
        <v>251</v>
      </c>
      <c r="D233" t="s">
        <v>214</v>
      </c>
      <c r="E233" t="str">
        <f t="shared" si="9"/>
        <v>資源班24月29日1</v>
      </c>
      <c r="F233" t="str">
        <f t="shared" si="10"/>
        <v>黃君豪</v>
      </c>
      <c r="G233">
        <f t="shared" si="11"/>
        <v>3</v>
      </c>
    </row>
    <row r="234" spans="1:7" x14ac:dyDescent="0.25">
      <c r="A234" t="s">
        <v>391</v>
      </c>
      <c r="B234" t="s">
        <v>396</v>
      </c>
      <c r="C234" t="s">
        <v>252</v>
      </c>
      <c r="D234" t="s">
        <v>214</v>
      </c>
      <c r="E234" t="str">
        <f t="shared" si="9"/>
        <v>資源班24月29日2</v>
      </c>
      <c r="F234" t="str">
        <f t="shared" si="10"/>
        <v>黃君豪</v>
      </c>
      <c r="G234">
        <f t="shared" si="11"/>
        <v>3</v>
      </c>
    </row>
    <row r="235" spans="1:7" x14ac:dyDescent="0.25">
      <c r="A235" t="s">
        <v>391</v>
      </c>
      <c r="B235" t="s">
        <v>396</v>
      </c>
      <c r="C235" t="s">
        <v>254</v>
      </c>
      <c r="D235" t="s">
        <v>214</v>
      </c>
      <c r="E235" t="str">
        <f t="shared" si="9"/>
        <v>資源班24月29日4</v>
      </c>
      <c r="F235" t="str">
        <f t="shared" si="10"/>
        <v>黃君豪</v>
      </c>
      <c r="G235">
        <f t="shared" si="11"/>
        <v>3</v>
      </c>
    </row>
    <row r="236" spans="1:7" x14ac:dyDescent="0.25">
      <c r="A236" t="s">
        <v>391</v>
      </c>
      <c r="B236" t="s">
        <v>396</v>
      </c>
      <c r="C236" t="s">
        <v>255</v>
      </c>
      <c r="D236" t="s">
        <v>214</v>
      </c>
      <c r="E236" t="str">
        <f t="shared" si="9"/>
        <v>資源班24月29日5</v>
      </c>
      <c r="F236" t="str">
        <f t="shared" si="10"/>
        <v>黃君豪</v>
      </c>
      <c r="G236">
        <f t="shared" si="11"/>
        <v>3</v>
      </c>
    </row>
    <row r="237" spans="1:7" x14ac:dyDescent="0.25">
      <c r="A237" t="s">
        <v>391</v>
      </c>
      <c r="B237" t="s">
        <v>396</v>
      </c>
      <c r="C237" t="s">
        <v>256</v>
      </c>
      <c r="D237" t="s">
        <v>214</v>
      </c>
      <c r="E237" t="str">
        <f t="shared" si="9"/>
        <v>資源班24月29日6</v>
      </c>
      <c r="F237" t="str">
        <f t="shared" si="10"/>
        <v>黃君豪</v>
      </c>
      <c r="G237">
        <f t="shared" si="11"/>
        <v>3</v>
      </c>
    </row>
    <row r="238" spans="1:7" x14ac:dyDescent="0.25">
      <c r="A238" t="s">
        <v>391</v>
      </c>
      <c r="B238" t="s">
        <v>397</v>
      </c>
      <c r="C238" t="s">
        <v>252</v>
      </c>
      <c r="D238" t="s">
        <v>214</v>
      </c>
      <c r="E238" t="str">
        <f t="shared" si="9"/>
        <v>資源班24月30日2</v>
      </c>
      <c r="F238" t="str">
        <f t="shared" si="10"/>
        <v>黃君豪</v>
      </c>
      <c r="G238">
        <f t="shared" si="11"/>
        <v>3</v>
      </c>
    </row>
    <row r="239" spans="1:7" x14ac:dyDescent="0.25">
      <c r="A239" t="s">
        <v>391</v>
      </c>
      <c r="B239" t="s">
        <v>397</v>
      </c>
      <c r="C239" t="s">
        <v>254</v>
      </c>
      <c r="D239" t="s">
        <v>214</v>
      </c>
      <c r="E239" t="str">
        <f t="shared" si="9"/>
        <v>資源班24月30日4</v>
      </c>
      <c r="F239" t="str">
        <f t="shared" si="10"/>
        <v>黃君豪</v>
      </c>
      <c r="G239">
        <f t="shared" si="11"/>
        <v>3</v>
      </c>
    </row>
    <row r="240" spans="1:7" x14ac:dyDescent="0.25">
      <c r="A240" t="s">
        <v>391</v>
      </c>
      <c r="B240" t="s">
        <v>397</v>
      </c>
      <c r="C240" t="s">
        <v>255</v>
      </c>
      <c r="D240" t="s">
        <v>214</v>
      </c>
      <c r="E240" t="str">
        <f t="shared" si="9"/>
        <v>資源班24月30日5</v>
      </c>
      <c r="F240" t="str">
        <f t="shared" si="10"/>
        <v>黃君豪</v>
      </c>
      <c r="G240">
        <f t="shared" si="11"/>
        <v>3</v>
      </c>
    </row>
    <row r="241" spans="1:7" x14ac:dyDescent="0.25">
      <c r="A241" t="s">
        <v>391</v>
      </c>
      <c r="B241" t="s">
        <v>397</v>
      </c>
      <c r="C241" t="s">
        <v>256</v>
      </c>
      <c r="D241" t="s">
        <v>214</v>
      </c>
      <c r="E241" t="str">
        <f t="shared" si="9"/>
        <v>資源班24月30日6</v>
      </c>
      <c r="F241" t="str">
        <f t="shared" si="10"/>
        <v>黃君豪</v>
      </c>
      <c r="G241">
        <f t="shared" si="11"/>
        <v>3</v>
      </c>
    </row>
    <row r="242" spans="1:7" x14ac:dyDescent="0.25">
      <c r="A242" t="s">
        <v>213</v>
      </c>
      <c r="B242" t="s">
        <v>397</v>
      </c>
      <c r="C242" t="s">
        <v>253</v>
      </c>
      <c r="D242" t="s">
        <v>376</v>
      </c>
      <c r="E242" t="str">
        <f t="shared" si="9"/>
        <v>資源班4月30日3</v>
      </c>
      <c r="F242" t="str">
        <f t="shared" si="10"/>
        <v>周麗</v>
      </c>
      <c r="G242">
        <f t="shared" si="11"/>
        <v>2</v>
      </c>
    </row>
    <row r="243" spans="1:7" x14ac:dyDescent="0.25">
      <c r="A243" t="s">
        <v>213</v>
      </c>
      <c r="B243" t="s">
        <v>397</v>
      </c>
      <c r="C243" t="s">
        <v>256</v>
      </c>
      <c r="D243" t="s">
        <v>376</v>
      </c>
      <c r="E243" t="str">
        <f t="shared" si="9"/>
        <v>資源班4月30日6</v>
      </c>
      <c r="F243" t="str">
        <f t="shared" si="10"/>
        <v>周麗</v>
      </c>
      <c r="G243">
        <f t="shared" si="11"/>
        <v>2</v>
      </c>
    </row>
    <row r="244" spans="1:7" x14ac:dyDescent="0.25">
      <c r="A244" t="s">
        <v>213</v>
      </c>
      <c r="B244" t="s">
        <v>397</v>
      </c>
      <c r="C244" t="s">
        <v>257</v>
      </c>
      <c r="D244" t="s">
        <v>376</v>
      </c>
      <c r="E244" t="str">
        <f t="shared" si="9"/>
        <v>資源班4月30日7</v>
      </c>
      <c r="F244" t="str">
        <f t="shared" si="10"/>
        <v>周麗</v>
      </c>
      <c r="G244">
        <f t="shared" si="11"/>
        <v>2</v>
      </c>
    </row>
    <row r="245" spans="1:7" x14ac:dyDescent="0.25">
      <c r="A245" t="s">
        <v>197</v>
      </c>
      <c r="B245" t="s">
        <v>396</v>
      </c>
      <c r="C245" t="s">
        <v>255</v>
      </c>
      <c r="D245" t="s">
        <v>199</v>
      </c>
      <c r="E245" t="str">
        <f t="shared" si="9"/>
        <v>社群4月29日5</v>
      </c>
      <c r="F245" t="str">
        <f t="shared" si="10"/>
        <v>鍾玉磬胡敏琳</v>
      </c>
      <c r="G245">
        <f t="shared" si="11"/>
        <v>6</v>
      </c>
    </row>
    <row r="246" spans="1:7" x14ac:dyDescent="0.25">
      <c r="A246" t="s">
        <v>197</v>
      </c>
      <c r="B246" t="s">
        <v>396</v>
      </c>
      <c r="C246" t="s">
        <v>255</v>
      </c>
      <c r="D246" t="s">
        <v>200</v>
      </c>
      <c r="E246" t="str">
        <f t="shared" si="9"/>
        <v>社群4月29日5</v>
      </c>
      <c r="F246" t="str">
        <f t="shared" si="10"/>
        <v>胡敏琳</v>
      </c>
      <c r="G246">
        <f t="shared" si="11"/>
        <v>3</v>
      </c>
    </row>
    <row r="247" spans="1:7" x14ac:dyDescent="0.25">
      <c r="A247" t="s">
        <v>197</v>
      </c>
      <c r="B247" t="s">
        <v>397</v>
      </c>
      <c r="C247" t="s">
        <v>254</v>
      </c>
      <c r="D247" t="s">
        <v>60</v>
      </c>
      <c r="E247" t="str">
        <f t="shared" si="9"/>
        <v>社群4月30日4</v>
      </c>
      <c r="F247" t="str">
        <f t="shared" si="10"/>
        <v>張哲維謝王杰張至行鄭德芳鍾菩璿李彥葳</v>
      </c>
      <c r="G247">
        <f t="shared" si="11"/>
        <v>18</v>
      </c>
    </row>
    <row r="248" spans="1:7" x14ac:dyDescent="0.25">
      <c r="A248" t="s">
        <v>197</v>
      </c>
      <c r="B248" t="s">
        <v>397</v>
      </c>
      <c r="C248" t="s">
        <v>254</v>
      </c>
      <c r="D248" t="s">
        <v>373</v>
      </c>
      <c r="E248" t="str">
        <f t="shared" si="9"/>
        <v>社群4月30日4</v>
      </c>
      <c r="F248" t="str">
        <f t="shared" si="10"/>
        <v>謝王杰張至行鄭德芳鍾菩璿李彥葳</v>
      </c>
      <c r="G248">
        <f t="shared" si="11"/>
        <v>15</v>
      </c>
    </row>
    <row r="249" spans="1:7" x14ac:dyDescent="0.25">
      <c r="A249" t="s">
        <v>197</v>
      </c>
      <c r="B249" t="s">
        <v>397</v>
      </c>
      <c r="C249" t="s">
        <v>254</v>
      </c>
      <c r="D249" t="s">
        <v>140</v>
      </c>
      <c r="E249" t="str">
        <f t="shared" si="9"/>
        <v>社群4月30日4</v>
      </c>
      <c r="F249" t="str">
        <f t="shared" si="10"/>
        <v>張至行鄭德芳鍾菩璿李彥葳</v>
      </c>
      <c r="G249">
        <f t="shared" si="11"/>
        <v>12</v>
      </c>
    </row>
    <row r="250" spans="1:7" x14ac:dyDescent="0.25">
      <c r="A250" t="s">
        <v>197</v>
      </c>
      <c r="B250" t="s">
        <v>397</v>
      </c>
      <c r="C250" t="s">
        <v>254</v>
      </c>
      <c r="D250" t="s">
        <v>202</v>
      </c>
      <c r="E250" t="str">
        <f t="shared" si="9"/>
        <v>社群4月30日4</v>
      </c>
      <c r="F250" t="str">
        <f t="shared" si="10"/>
        <v>鄭德芳鍾菩璿李彥葳</v>
      </c>
      <c r="G250">
        <f t="shared" si="11"/>
        <v>9</v>
      </c>
    </row>
    <row r="251" spans="1:7" x14ac:dyDescent="0.25">
      <c r="A251" t="s">
        <v>197</v>
      </c>
      <c r="B251" t="s">
        <v>397</v>
      </c>
      <c r="C251" t="s">
        <v>254</v>
      </c>
      <c r="D251" t="s">
        <v>366</v>
      </c>
      <c r="E251" t="str">
        <f t="shared" si="9"/>
        <v>社群4月30日4</v>
      </c>
      <c r="F251" t="str">
        <f t="shared" si="10"/>
        <v>鍾菩璿李彥葳</v>
      </c>
      <c r="G251">
        <f t="shared" si="11"/>
        <v>6</v>
      </c>
    </row>
    <row r="252" spans="1:7" x14ac:dyDescent="0.25">
      <c r="A252" t="s">
        <v>197</v>
      </c>
      <c r="B252" t="s">
        <v>397</v>
      </c>
      <c r="C252" t="s">
        <v>254</v>
      </c>
      <c r="D252" t="s">
        <v>394</v>
      </c>
      <c r="E252" t="str">
        <f t="shared" si="9"/>
        <v>社群4月30日4</v>
      </c>
      <c r="F252" t="str">
        <f t="shared" si="10"/>
        <v>李彥葳</v>
      </c>
      <c r="G252">
        <f t="shared" si="11"/>
        <v>3</v>
      </c>
    </row>
    <row r="253" spans="1:7" x14ac:dyDescent="0.25">
      <c r="A253" t="s">
        <v>216</v>
      </c>
      <c r="B253" t="s">
        <v>397</v>
      </c>
      <c r="C253" t="s">
        <v>255</v>
      </c>
      <c r="D253" t="s">
        <v>367</v>
      </c>
      <c r="E253" t="str">
        <f t="shared" si="9"/>
        <v>彈性學習4月30日5</v>
      </c>
      <c r="F253" t="str">
        <f t="shared" si="10"/>
        <v>江寬玗吳美鶯邱昀儀林佩樺張哲維邱垂杰楊宗儒溫俊卿黎采玟</v>
      </c>
      <c r="G253">
        <f t="shared" si="11"/>
        <v>27</v>
      </c>
    </row>
    <row r="254" spans="1:7" x14ac:dyDescent="0.25">
      <c r="A254" t="s">
        <v>216</v>
      </c>
      <c r="B254" t="s">
        <v>397</v>
      </c>
      <c r="C254" t="s">
        <v>255</v>
      </c>
      <c r="D254" t="s">
        <v>110</v>
      </c>
      <c r="E254" t="str">
        <f t="shared" si="9"/>
        <v>彈性學習4月30日5</v>
      </c>
      <c r="F254" t="str">
        <f t="shared" si="10"/>
        <v>吳美鶯邱昀儀林佩樺張哲維邱垂杰楊宗儒溫俊卿黎采玟</v>
      </c>
      <c r="G254">
        <f t="shared" si="11"/>
        <v>24</v>
      </c>
    </row>
    <row r="255" spans="1:7" x14ac:dyDescent="0.25">
      <c r="A255" t="s">
        <v>216</v>
      </c>
      <c r="B255" t="s">
        <v>397</v>
      </c>
      <c r="C255" t="s">
        <v>255</v>
      </c>
      <c r="D255" t="s">
        <v>90</v>
      </c>
      <c r="E255" t="str">
        <f t="shared" si="9"/>
        <v>彈性學習4月30日5</v>
      </c>
      <c r="F255" t="str">
        <f t="shared" si="10"/>
        <v>邱昀儀林佩樺張哲維邱垂杰楊宗儒溫俊卿黎采玟</v>
      </c>
      <c r="G255">
        <f t="shared" si="11"/>
        <v>21</v>
      </c>
    </row>
    <row r="256" spans="1:7" x14ac:dyDescent="0.25">
      <c r="A256" t="s">
        <v>216</v>
      </c>
      <c r="B256" t="s">
        <v>397</v>
      </c>
      <c r="C256" t="s">
        <v>255</v>
      </c>
      <c r="D256" t="s">
        <v>365</v>
      </c>
      <c r="E256" t="str">
        <f t="shared" si="9"/>
        <v>彈性學習4月30日5</v>
      </c>
      <c r="F256" t="str">
        <f t="shared" si="10"/>
        <v>林佩樺張哲維邱垂杰楊宗儒溫俊卿黎采玟</v>
      </c>
      <c r="G256">
        <f t="shared" si="11"/>
        <v>18</v>
      </c>
    </row>
    <row r="257" spans="1:7" x14ac:dyDescent="0.25">
      <c r="A257" t="s">
        <v>216</v>
      </c>
      <c r="B257" t="s">
        <v>397</v>
      </c>
      <c r="C257" t="s">
        <v>255</v>
      </c>
      <c r="D257" t="s">
        <v>60</v>
      </c>
      <c r="E257" t="str">
        <f t="shared" si="9"/>
        <v>彈性學習4月30日5</v>
      </c>
      <c r="F257" t="str">
        <f t="shared" si="10"/>
        <v>張哲維邱垂杰楊宗儒溫俊卿黎采玟</v>
      </c>
      <c r="G257">
        <f t="shared" si="11"/>
        <v>15</v>
      </c>
    </row>
    <row r="258" spans="1:7" x14ac:dyDescent="0.25">
      <c r="A258" t="s">
        <v>216</v>
      </c>
      <c r="B258" t="s">
        <v>397</v>
      </c>
      <c r="C258" t="s">
        <v>255</v>
      </c>
      <c r="D258" t="s">
        <v>111</v>
      </c>
      <c r="E258" t="str">
        <f t="shared" si="9"/>
        <v>彈性學習4月30日5</v>
      </c>
      <c r="F258" t="str">
        <f t="shared" si="10"/>
        <v>邱垂杰楊宗儒溫俊卿黎采玟</v>
      </c>
      <c r="G258">
        <f t="shared" si="11"/>
        <v>12</v>
      </c>
    </row>
    <row r="259" spans="1:7" x14ac:dyDescent="0.25">
      <c r="A259" t="s">
        <v>216</v>
      </c>
      <c r="B259" t="s">
        <v>397</v>
      </c>
      <c r="C259" t="s">
        <v>255</v>
      </c>
      <c r="D259" t="s">
        <v>53</v>
      </c>
      <c r="E259" t="str">
        <f t="shared" ref="E259:E322" si="12">A259&amp;B259&amp;C259</f>
        <v>彈性學習4月30日5</v>
      </c>
      <c r="F259" t="str">
        <f t="shared" ref="F259:F322" si="13">IF(COUNTIF(E259:E3257,E259)&gt;1,D259&amp;""&amp;VLOOKUP(E259,E260:F3257,2,FALSE),D259)</f>
        <v>楊宗儒溫俊卿黎采玟</v>
      </c>
      <c r="G259">
        <f t="shared" ref="G259:G322" si="14">LEN(F259)</f>
        <v>9</v>
      </c>
    </row>
    <row r="260" spans="1:7" x14ac:dyDescent="0.25">
      <c r="A260" t="s">
        <v>216</v>
      </c>
      <c r="B260" t="s">
        <v>397</v>
      </c>
      <c r="C260" t="s">
        <v>255</v>
      </c>
      <c r="D260" t="s">
        <v>51</v>
      </c>
      <c r="E260" t="str">
        <f t="shared" si="12"/>
        <v>彈性學習4月30日5</v>
      </c>
      <c r="F260" t="str">
        <f t="shared" si="13"/>
        <v>溫俊卿黎采玟</v>
      </c>
      <c r="G260">
        <f t="shared" si="14"/>
        <v>6</v>
      </c>
    </row>
    <row r="261" spans="1:7" x14ac:dyDescent="0.25">
      <c r="A261" t="s">
        <v>216</v>
      </c>
      <c r="B261" t="s">
        <v>397</v>
      </c>
      <c r="C261" t="s">
        <v>255</v>
      </c>
      <c r="D261" t="s">
        <v>222</v>
      </c>
      <c r="E261" t="str">
        <f t="shared" si="12"/>
        <v>彈性學習4月30日5</v>
      </c>
      <c r="F261" t="str">
        <f t="shared" si="13"/>
        <v>黎采玟</v>
      </c>
      <c r="G261">
        <f t="shared" si="14"/>
        <v>3</v>
      </c>
    </row>
    <row r="262" spans="1:7" x14ac:dyDescent="0.25">
      <c r="A262" t="s">
        <v>15</v>
      </c>
      <c r="B262" t="s">
        <v>397</v>
      </c>
      <c r="C262" t="s">
        <v>251</v>
      </c>
      <c r="D262" t="s">
        <v>175</v>
      </c>
      <c r="E262" t="str">
        <f t="shared" si="12"/>
        <v>食三仁4月30日1</v>
      </c>
      <c r="F262" t="str">
        <f t="shared" si="13"/>
        <v>黃瓊慧</v>
      </c>
      <c r="G262">
        <f t="shared" si="14"/>
        <v>3</v>
      </c>
    </row>
    <row r="263" spans="1:7" x14ac:dyDescent="0.25">
      <c r="A263" t="s">
        <v>15</v>
      </c>
      <c r="B263" t="s">
        <v>397</v>
      </c>
      <c r="C263" t="s">
        <v>252</v>
      </c>
      <c r="D263" t="s">
        <v>99</v>
      </c>
      <c r="E263" t="str">
        <f t="shared" si="12"/>
        <v>食三仁4月30日2</v>
      </c>
      <c r="F263" t="str">
        <f t="shared" si="13"/>
        <v>謝妮鴛張惠棻郭慧嫻黎采玟</v>
      </c>
      <c r="G263">
        <f t="shared" si="14"/>
        <v>12</v>
      </c>
    </row>
    <row r="264" spans="1:7" x14ac:dyDescent="0.25">
      <c r="A264" t="s">
        <v>15</v>
      </c>
      <c r="B264" t="s">
        <v>397</v>
      </c>
      <c r="C264" t="s">
        <v>252</v>
      </c>
      <c r="D264" t="s">
        <v>167</v>
      </c>
      <c r="E264" t="str">
        <f t="shared" si="12"/>
        <v>食三仁4月30日2</v>
      </c>
      <c r="F264" t="str">
        <f t="shared" si="13"/>
        <v>張惠棻郭慧嫻黎采玟</v>
      </c>
      <c r="G264">
        <f t="shared" si="14"/>
        <v>9</v>
      </c>
    </row>
    <row r="265" spans="1:7" x14ac:dyDescent="0.25">
      <c r="A265" t="s">
        <v>15</v>
      </c>
      <c r="B265" t="s">
        <v>397</v>
      </c>
      <c r="C265" t="s">
        <v>252</v>
      </c>
      <c r="D265" t="s">
        <v>105</v>
      </c>
      <c r="E265" t="str">
        <f t="shared" si="12"/>
        <v>食三仁4月30日2</v>
      </c>
      <c r="F265" t="str">
        <f t="shared" si="13"/>
        <v>郭慧嫻黎采玟</v>
      </c>
      <c r="G265">
        <f t="shared" si="14"/>
        <v>6</v>
      </c>
    </row>
    <row r="266" spans="1:7" x14ac:dyDescent="0.25">
      <c r="A266" t="s">
        <v>15</v>
      </c>
      <c r="B266" t="s">
        <v>397</v>
      </c>
      <c r="C266" t="s">
        <v>252</v>
      </c>
      <c r="D266" t="s">
        <v>222</v>
      </c>
      <c r="E266" t="str">
        <f t="shared" si="12"/>
        <v>食三仁4月30日2</v>
      </c>
      <c r="F266" t="str">
        <f t="shared" si="13"/>
        <v>黎采玟</v>
      </c>
      <c r="G266">
        <f t="shared" si="14"/>
        <v>3</v>
      </c>
    </row>
    <row r="267" spans="1:7" x14ac:dyDescent="0.25">
      <c r="A267" t="s">
        <v>15</v>
      </c>
      <c r="B267" t="s">
        <v>397</v>
      </c>
      <c r="C267" t="s">
        <v>253</v>
      </c>
      <c r="D267" t="s">
        <v>99</v>
      </c>
      <c r="E267" t="str">
        <f t="shared" si="12"/>
        <v>食三仁4月30日3</v>
      </c>
      <c r="F267" t="str">
        <f t="shared" si="13"/>
        <v>謝妮鴛張惠棻郭慧嫻黎采玟</v>
      </c>
      <c r="G267">
        <f t="shared" si="14"/>
        <v>12</v>
      </c>
    </row>
    <row r="268" spans="1:7" x14ac:dyDescent="0.25">
      <c r="A268" t="s">
        <v>15</v>
      </c>
      <c r="B268" t="s">
        <v>397</v>
      </c>
      <c r="C268" t="s">
        <v>253</v>
      </c>
      <c r="D268" t="s">
        <v>167</v>
      </c>
      <c r="E268" t="str">
        <f t="shared" si="12"/>
        <v>食三仁4月30日3</v>
      </c>
      <c r="F268" t="str">
        <f t="shared" si="13"/>
        <v>張惠棻郭慧嫻黎采玟</v>
      </c>
      <c r="G268">
        <f t="shared" si="14"/>
        <v>9</v>
      </c>
    </row>
    <row r="269" spans="1:7" x14ac:dyDescent="0.25">
      <c r="A269" t="s">
        <v>15</v>
      </c>
      <c r="B269" t="s">
        <v>397</v>
      </c>
      <c r="C269" t="s">
        <v>253</v>
      </c>
      <c r="D269" t="s">
        <v>105</v>
      </c>
      <c r="E269" t="str">
        <f t="shared" si="12"/>
        <v>食三仁4月30日3</v>
      </c>
      <c r="F269" t="str">
        <f t="shared" si="13"/>
        <v>郭慧嫻黎采玟</v>
      </c>
      <c r="G269">
        <f t="shared" si="14"/>
        <v>6</v>
      </c>
    </row>
    <row r="270" spans="1:7" x14ac:dyDescent="0.25">
      <c r="A270" t="s">
        <v>15</v>
      </c>
      <c r="B270" t="s">
        <v>397</v>
      </c>
      <c r="C270" t="s">
        <v>253</v>
      </c>
      <c r="D270" t="s">
        <v>222</v>
      </c>
      <c r="E270" t="str">
        <f t="shared" si="12"/>
        <v>食三仁4月30日3</v>
      </c>
      <c r="F270" t="str">
        <f t="shared" si="13"/>
        <v>黎采玟</v>
      </c>
      <c r="G270">
        <f t="shared" si="14"/>
        <v>3</v>
      </c>
    </row>
    <row r="271" spans="1:7" x14ac:dyDescent="0.25">
      <c r="A271" t="s">
        <v>15</v>
      </c>
      <c r="B271" t="s">
        <v>397</v>
      </c>
      <c r="C271" t="s">
        <v>254</v>
      </c>
      <c r="D271" t="s">
        <v>99</v>
      </c>
      <c r="E271" t="str">
        <f t="shared" si="12"/>
        <v>食三仁4月30日4</v>
      </c>
      <c r="F271" t="str">
        <f t="shared" si="13"/>
        <v>謝妮鴛張惠棻郭慧嫻黎采玟</v>
      </c>
      <c r="G271">
        <f t="shared" si="14"/>
        <v>12</v>
      </c>
    </row>
    <row r="272" spans="1:7" x14ac:dyDescent="0.25">
      <c r="A272" t="s">
        <v>15</v>
      </c>
      <c r="B272" t="s">
        <v>397</v>
      </c>
      <c r="C272" t="s">
        <v>254</v>
      </c>
      <c r="D272" t="s">
        <v>167</v>
      </c>
      <c r="E272" t="str">
        <f t="shared" si="12"/>
        <v>食三仁4月30日4</v>
      </c>
      <c r="F272" t="str">
        <f t="shared" si="13"/>
        <v>張惠棻郭慧嫻黎采玟</v>
      </c>
      <c r="G272">
        <f t="shared" si="14"/>
        <v>9</v>
      </c>
    </row>
    <row r="273" spans="1:7" x14ac:dyDescent="0.25">
      <c r="A273" t="s">
        <v>15</v>
      </c>
      <c r="B273" t="s">
        <v>397</v>
      </c>
      <c r="C273" t="s">
        <v>254</v>
      </c>
      <c r="D273" t="s">
        <v>105</v>
      </c>
      <c r="E273" t="str">
        <f t="shared" si="12"/>
        <v>食三仁4月30日4</v>
      </c>
      <c r="F273" t="str">
        <f t="shared" si="13"/>
        <v>郭慧嫻黎采玟</v>
      </c>
      <c r="G273">
        <f t="shared" si="14"/>
        <v>6</v>
      </c>
    </row>
    <row r="274" spans="1:7" x14ac:dyDescent="0.25">
      <c r="A274" t="s">
        <v>15</v>
      </c>
      <c r="B274" t="s">
        <v>397</v>
      </c>
      <c r="C274" t="s">
        <v>254</v>
      </c>
      <c r="D274" t="s">
        <v>222</v>
      </c>
      <c r="E274" t="str">
        <f t="shared" si="12"/>
        <v>食三仁4月30日4</v>
      </c>
      <c r="F274" t="str">
        <f t="shared" si="13"/>
        <v>黎采玟</v>
      </c>
      <c r="G274">
        <f t="shared" si="14"/>
        <v>3</v>
      </c>
    </row>
    <row r="275" spans="1:7" x14ac:dyDescent="0.25">
      <c r="A275" t="s">
        <v>15</v>
      </c>
      <c r="B275" t="s">
        <v>397</v>
      </c>
      <c r="C275" t="s">
        <v>255</v>
      </c>
      <c r="D275" t="s">
        <v>168</v>
      </c>
      <c r="E275" t="str">
        <f t="shared" si="12"/>
        <v>食三仁4月30日5</v>
      </c>
      <c r="F275" t="str">
        <f t="shared" si="13"/>
        <v>向元玲</v>
      </c>
      <c r="G275">
        <f t="shared" si="14"/>
        <v>3</v>
      </c>
    </row>
    <row r="276" spans="1:7" x14ac:dyDescent="0.25">
      <c r="A276" t="s">
        <v>15</v>
      </c>
      <c r="B276" t="s">
        <v>397</v>
      </c>
      <c r="C276" t="s">
        <v>256</v>
      </c>
      <c r="D276" t="s">
        <v>99</v>
      </c>
      <c r="E276" t="str">
        <f t="shared" si="12"/>
        <v>食三仁4月30日6</v>
      </c>
      <c r="F276" t="str">
        <f t="shared" si="13"/>
        <v>謝妮鴛張惠棻</v>
      </c>
      <c r="G276">
        <f t="shared" si="14"/>
        <v>6</v>
      </c>
    </row>
    <row r="277" spans="1:7" x14ac:dyDescent="0.25">
      <c r="A277" t="s">
        <v>15</v>
      </c>
      <c r="B277" t="s">
        <v>397</v>
      </c>
      <c r="C277" t="s">
        <v>256</v>
      </c>
      <c r="D277" t="s">
        <v>167</v>
      </c>
      <c r="E277" t="str">
        <f t="shared" si="12"/>
        <v>食三仁4月30日6</v>
      </c>
      <c r="F277" t="str">
        <f t="shared" si="13"/>
        <v>張惠棻</v>
      </c>
      <c r="G277">
        <f t="shared" si="14"/>
        <v>3</v>
      </c>
    </row>
    <row r="278" spans="1:7" x14ac:dyDescent="0.25">
      <c r="A278" t="s">
        <v>15</v>
      </c>
      <c r="B278" t="s">
        <v>397</v>
      </c>
      <c r="C278" t="s">
        <v>257</v>
      </c>
      <c r="D278" t="s">
        <v>99</v>
      </c>
      <c r="E278" t="str">
        <f t="shared" si="12"/>
        <v>食三仁4月30日7</v>
      </c>
      <c r="F278" t="str">
        <f t="shared" si="13"/>
        <v>謝妮鴛某甲</v>
      </c>
      <c r="G278">
        <f t="shared" si="14"/>
        <v>5</v>
      </c>
    </row>
    <row r="279" spans="1:7" x14ac:dyDescent="0.25">
      <c r="A279" t="s">
        <v>15</v>
      </c>
      <c r="B279" t="s">
        <v>397</v>
      </c>
      <c r="C279" t="s">
        <v>257</v>
      </c>
      <c r="D279" t="s">
        <v>395</v>
      </c>
      <c r="E279" t="str">
        <f t="shared" si="12"/>
        <v>食三仁4月30日7</v>
      </c>
      <c r="F279" t="str">
        <f t="shared" si="13"/>
        <v>某甲</v>
      </c>
      <c r="G279">
        <f t="shared" si="14"/>
        <v>2</v>
      </c>
    </row>
    <row r="280" spans="1:7" x14ac:dyDescent="0.25">
      <c r="A280" t="s">
        <v>172</v>
      </c>
      <c r="B280" t="s">
        <v>397</v>
      </c>
      <c r="C280" t="s">
        <v>254</v>
      </c>
      <c r="D280" t="s">
        <v>146</v>
      </c>
      <c r="E280" t="str">
        <f t="shared" si="12"/>
        <v>水電二4月30日4</v>
      </c>
      <c r="F280" t="str">
        <f t="shared" si="13"/>
        <v>鍾世英</v>
      </c>
      <c r="G280">
        <f t="shared" si="14"/>
        <v>3</v>
      </c>
    </row>
    <row r="281" spans="1:7" x14ac:dyDescent="0.25">
      <c r="A281" t="s">
        <v>172</v>
      </c>
      <c r="B281" t="s">
        <v>397</v>
      </c>
      <c r="C281" t="s">
        <v>255</v>
      </c>
      <c r="D281" t="s">
        <v>66</v>
      </c>
      <c r="E281" t="str">
        <f t="shared" si="12"/>
        <v>水電二4月30日5</v>
      </c>
      <c r="F281" t="str">
        <f t="shared" si="13"/>
        <v/>
      </c>
      <c r="G281">
        <f t="shared" si="14"/>
        <v>0</v>
      </c>
    </row>
    <row r="282" spans="1:7" x14ac:dyDescent="0.25">
      <c r="A282" t="s">
        <v>172</v>
      </c>
      <c r="B282" t="s">
        <v>397</v>
      </c>
      <c r="C282" t="s">
        <v>256</v>
      </c>
      <c r="D282" t="s">
        <v>66</v>
      </c>
      <c r="E282" t="str">
        <f t="shared" si="12"/>
        <v>水電二4月30日6</v>
      </c>
      <c r="F282" t="str">
        <f t="shared" si="13"/>
        <v/>
      </c>
      <c r="G282">
        <f t="shared" si="14"/>
        <v>0</v>
      </c>
    </row>
    <row r="283" spans="1:7" x14ac:dyDescent="0.25">
      <c r="A283" t="s">
        <v>172</v>
      </c>
      <c r="B283" t="s">
        <v>397</v>
      </c>
      <c r="C283" t="s">
        <v>257</v>
      </c>
      <c r="D283" t="s">
        <v>68</v>
      </c>
      <c r="E283" t="str">
        <f t="shared" si="12"/>
        <v>水電二4月30日7</v>
      </c>
      <c r="F283" t="str">
        <f t="shared" si="13"/>
        <v>謝佩君</v>
      </c>
      <c r="G283">
        <f t="shared" si="14"/>
        <v>3</v>
      </c>
    </row>
    <row r="284" spans="1:7" x14ac:dyDescent="0.25">
      <c r="A284" t="s">
        <v>16</v>
      </c>
      <c r="B284" t="s">
        <v>396</v>
      </c>
      <c r="C284" t="s">
        <v>251</v>
      </c>
      <c r="D284" t="s">
        <v>60</v>
      </c>
      <c r="E284" t="str">
        <f t="shared" si="12"/>
        <v>食三義4月29日1</v>
      </c>
      <c r="F284" t="str">
        <f t="shared" si="13"/>
        <v>張哲維</v>
      </c>
      <c r="G284">
        <f t="shared" si="14"/>
        <v>3</v>
      </c>
    </row>
    <row r="285" spans="1:7" x14ac:dyDescent="0.25">
      <c r="A285" t="s">
        <v>16</v>
      </c>
      <c r="B285" t="s">
        <v>396</v>
      </c>
      <c r="C285" t="s">
        <v>252</v>
      </c>
      <c r="D285" t="s">
        <v>110</v>
      </c>
      <c r="E285" t="str">
        <f t="shared" si="12"/>
        <v>食三義4月29日2</v>
      </c>
      <c r="F285" t="str">
        <f t="shared" si="13"/>
        <v>吳美鶯</v>
      </c>
      <c r="G285">
        <f t="shared" si="14"/>
        <v>3</v>
      </c>
    </row>
    <row r="286" spans="1:7" x14ac:dyDescent="0.25">
      <c r="A286" t="s">
        <v>16</v>
      </c>
      <c r="B286" t="s">
        <v>396</v>
      </c>
      <c r="C286" t="s">
        <v>253</v>
      </c>
      <c r="D286" t="s">
        <v>99</v>
      </c>
      <c r="E286" t="str">
        <f t="shared" si="12"/>
        <v>食三義4月29日3</v>
      </c>
      <c r="F286" t="str">
        <f t="shared" si="13"/>
        <v>謝妮鴛陳雅芸</v>
      </c>
      <c r="G286">
        <f t="shared" si="14"/>
        <v>6</v>
      </c>
    </row>
    <row r="287" spans="1:7" x14ac:dyDescent="0.25">
      <c r="A287" t="s">
        <v>16</v>
      </c>
      <c r="B287" t="s">
        <v>396</v>
      </c>
      <c r="C287" t="s">
        <v>253</v>
      </c>
      <c r="D287" t="s">
        <v>94</v>
      </c>
      <c r="E287" t="str">
        <f t="shared" si="12"/>
        <v>食三義4月29日3</v>
      </c>
      <c r="F287" t="str">
        <f t="shared" si="13"/>
        <v>陳雅芸</v>
      </c>
      <c r="G287">
        <f t="shared" si="14"/>
        <v>3</v>
      </c>
    </row>
    <row r="288" spans="1:7" x14ac:dyDescent="0.25">
      <c r="A288" t="s">
        <v>16</v>
      </c>
      <c r="B288" t="s">
        <v>396</v>
      </c>
      <c r="C288" t="s">
        <v>254</v>
      </c>
      <c r="D288" t="s">
        <v>99</v>
      </c>
      <c r="E288" t="str">
        <f t="shared" si="12"/>
        <v>食三義4月29日4</v>
      </c>
      <c r="F288" t="str">
        <f t="shared" si="13"/>
        <v>謝妮鴛陳雅芸</v>
      </c>
      <c r="G288">
        <f t="shared" si="14"/>
        <v>6</v>
      </c>
    </row>
    <row r="289" spans="1:7" x14ac:dyDescent="0.25">
      <c r="A289" t="s">
        <v>16</v>
      </c>
      <c r="B289" t="s">
        <v>396</v>
      </c>
      <c r="C289" t="s">
        <v>254</v>
      </c>
      <c r="D289" t="s">
        <v>94</v>
      </c>
      <c r="E289" t="str">
        <f t="shared" si="12"/>
        <v>食三義4月29日4</v>
      </c>
      <c r="F289" t="str">
        <f t="shared" si="13"/>
        <v>陳雅芸</v>
      </c>
      <c r="G289">
        <f t="shared" si="14"/>
        <v>3</v>
      </c>
    </row>
    <row r="290" spans="1:7" x14ac:dyDescent="0.25">
      <c r="A290" t="s">
        <v>16</v>
      </c>
      <c r="B290" t="s">
        <v>396</v>
      </c>
      <c r="C290" t="s">
        <v>255</v>
      </c>
      <c r="D290" t="s">
        <v>167</v>
      </c>
      <c r="E290" t="str">
        <f t="shared" si="12"/>
        <v>食三義4月29日5</v>
      </c>
      <c r="F290" t="str">
        <f t="shared" si="13"/>
        <v>張惠棻</v>
      </c>
      <c r="G290">
        <f t="shared" si="14"/>
        <v>3</v>
      </c>
    </row>
    <row r="291" spans="1:7" x14ac:dyDescent="0.25">
      <c r="A291" t="s">
        <v>16</v>
      </c>
      <c r="B291" t="s">
        <v>396</v>
      </c>
      <c r="C291" t="s">
        <v>256</v>
      </c>
      <c r="D291" t="s">
        <v>84</v>
      </c>
      <c r="E291" t="str">
        <f t="shared" si="12"/>
        <v>食三義4月29日6</v>
      </c>
      <c r="F291" t="str">
        <f t="shared" si="13"/>
        <v>陳志逸</v>
      </c>
      <c r="G291">
        <f t="shared" si="14"/>
        <v>3</v>
      </c>
    </row>
    <row r="292" spans="1:7" x14ac:dyDescent="0.25">
      <c r="A292" t="s">
        <v>16</v>
      </c>
      <c r="B292" t="s">
        <v>396</v>
      </c>
      <c r="C292" t="s">
        <v>257</v>
      </c>
      <c r="D292" t="s">
        <v>139</v>
      </c>
      <c r="E292" t="str">
        <f t="shared" si="12"/>
        <v>食三義4月29日7</v>
      </c>
      <c r="F292" t="str">
        <f t="shared" si="13"/>
        <v>陳建德</v>
      </c>
      <c r="G292">
        <f t="shared" si="14"/>
        <v>3</v>
      </c>
    </row>
    <row r="293" spans="1:7" x14ac:dyDescent="0.25">
      <c r="A293" t="s">
        <v>16</v>
      </c>
      <c r="B293" t="s">
        <v>397</v>
      </c>
      <c r="C293" t="s">
        <v>251</v>
      </c>
      <c r="D293" t="s">
        <v>167</v>
      </c>
      <c r="E293" t="str">
        <f t="shared" si="12"/>
        <v>食三義4月30日1</v>
      </c>
      <c r="F293" t="str">
        <f t="shared" si="13"/>
        <v>張惠棻</v>
      </c>
      <c r="G293">
        <f t="shared" si="14"/>
        <v>3</v>
      </c>
    </row>
    <row r="294" spans="1:7" x14ac:dyDescent="0.25">
      <c r="A294" t="s">
        <v>16</v>
      </c>
      <c r="B294" t="s">
        <v>397</v>
      </c>
      <c r="C294" t="s">
        <v>252</v>
      </c>
      <c r="D294" t="s">
        <v>99</v>
      </c>
      <c r="E294" t="str">
        <f t="shared" si="12"/>
        <v>食三義4月30日2</v>
      </c>
      <c r="F294" t="str">
        <f t="shared" si="13"/>
        <v>謝妮鴛張惠棻郭慧嫻黎采玟</v>
      </c>
      <c r="G294">
        <f t="shared" si="14"/>
        <v>12</v>
      </c>
    </row>
    <row r="295" spans="1:7" x14ac:dyDescent="0.25">
      <c r="A295" t="s">
        <v>16</v>
      </c>
      <c r="B295" t="s">
        <v>397</v>
      </c>
      <c r="C295" t="s">
        <v>252</v>
      </c>
      <c r="D295" t="s">
        <v>167</v>
      </c>
      <c r="E295" t="str">
        <f t="shared" si="12"/>
        <v>食三義4月30日2</v>
      </c>
      <c r="F295" t="str">
        <f t="shared" si="13"/>
        <v>張惠棻郭慧嫻黎采玟</v>
      </c>
      <c r="G295">
        <f t="shared" si="14"/>
        <v>9</v>
      </c>
    </row>
    <row r="296" spans="1:7" x14ac:dyDescent="0.25">
      <c r="A296" t="s">
        <v>16</v>
      </c>
      <c r="B296" t="s">
        <v>397</v>
      </c>
      <c r="C296" t="s">
        <v>252</v>
      </c>
      <c r="D296" t="s">
        <v>105</v>
      </c>
      <c r="E296" t="str">
        <f t="shared" si="12"/>
        <v>食三義4月30日2</v>
      </c>
      <c r="F296" t="str">
        <f t="shared" si="13"/>
        <v>郭慧嫻黎采玟</v>
      </c>
      <c r="G296">
        <f t="shared" si="14"/>
        <v>6</v>
      </c>
    </row>
    <row r="297" spans="1:7" x14ac:dyDescent="0.25">
      <c r="A297" t="s">
        <v>16</v>
      </c>
      <c r="B297" t="s">
        <v>397</v>
      </c>
      <c r="C297" t="s">
        <v>252</v>
      </c>
      <c r="D297" t="s">
        <v>222</v>
      </c>
      <c r="E297" t="str">
        <f t="shared" si="12"/>
        <v>食三義4月30日2</v>
      </c>
      <c r="F297" t="str">
        <f t="shared" si="13"/>
        <v>黎采玟</v>
      </c>
      <c r="G297">
        <f t="shared" si="14"/>
        <v>3</v>
      </c>
    </row>
    <row r="298" spans="1:7" x14ac:dyDescent="0.25">
      <c r="A298" t="s">
        <v>16</v>
      </c>
      <c r="B298" t="s">
        <v>397</v>
      </c>
      <c r="C298" t="s">
        <v>253</v>
      </c>
      <c r="D298" t="s">
        <v>99</v>
      </c>
      <c r="E298" t="str">
        <f t="shared" si="12"/>
        <v>食三義4月30日3</v>
      </c>
      <c r="F298" t="str">
        <f t="shared" si="13"/>
        <v>謝妮鴛張惠棻郭慧嫻黎采玟</v>
      </c>
      <c r="G298">
        <f t="shared" si="14"/>
        <v>12</v>
      </c>
    </row>
    <row r="299" spans="1:7" x14ac:dyDescent="0.25">
      <c r="A299" t="s">
        <v>16</v>
      </c>
      <c r="B299" t="s">
        <v>397</v>
      </c>
      <c r="C299" t="s">
        <v>253</v>
      </c>
      <c r="D299" t="s">
        <v>167</v>
      </c>
      <c r="E299" t="str">
        <f t="shared" si="12"/>
        <v>食三義4月30日3</v>
      </c>
      <c r="F299" t="str">
        <f t="shared" si="13"/>
        <v>張惠棻郭慧嫻黎采玟</v>
      </c>
      <c r="G299">
        <f t="shared" si="14"/>
        <v>9</v>
      </c>
    </row>
    <row r="300" spans="1:7" x14ac:dyDescent="0.25">
      <c r="A300" t="s">
        <v>16</v>
      </c>
      <c r="B300" t="s">
        <v>397</v>
      </c>
      <c r="C300" t="s">
        <v>253</v>
      </c>
      <c r="D300" t="s">
        <v>105</v>
      </c>
      <c r="E300" t="str">
        <f t="shared" si="12"/>
        <v>食三義4月30日3</v>
      </c>
      <c r="F300" t="str">
        <f t="shared" si="13"/>
        <v>郭慧嫻黎采玟</v>
      </c>
      <c r="G300">
        <f t="shared" si="14"/>
        <v>6</v>
      </c>
    </row>
    <row r="301" spans="1:7" x14ac:dyDescent="0.25">
      <c r="A301" t="s">
        <v>16</v>
      </c>
      <c r="B301" t="s">
        <v>397</v>
      </c>
      <c r="C301" t="s">
        <v>253</v>
      </c>
      <c r="D301" t="s">
        <v>222</v>
      </c>
      <c r="E301" t="str">
        <f t="shared" si="12"/>
        <v>食三義4月30日3</v>
      </c>
      <c r="F301" t="str">
        <f t="shared" si="13"/>
        <v>黎采玟</v>
      </c>
      <c r="G301">
        <f t="shared" si="14"/>
        <v>3</v>
      </c>
    </row>
    <row r="302" spans="1:7" x14ac:dyDescent="0.25">
      <c r="A302" t="s">
        <v>16</v>
      </c>
      <c r="B302" t="s">
        <v>397</v>
      </c>
      <c r="C302" t="s">
        <v>254</v>
      </c>
      <c r="D302" t="s">
        <v>99</v>
      </c>
      <c r="E302" t="str">
        <f t="shared" si="12"/>
        <v>食三義4月30日4</v>
      </c>
      <c r="F302" t="str">
        <f t="shared" si="13"/>
        <v>謝妮鴛張惠棻郭慧嫻黎采玟</v>
      </c>
      <c r="G302">
        <f t="shared" si="14"/>
        <v>12</v>
      </c>
    </row>
    <row r="303" spans="1:7" x14ac:dyDescent="0.25">
      <c r="A303" t="s">
        <v>16</v>
      </c>
      <c r="B303" t="s">
        <v>397</v>
      </c>
      <c r="C303" t="s">
        <v>254</v>
      </c>
      <c r="D303" t="s">
        <v>167</v>
      </c>
      <c r="E303" t="str">
        <f t="shared" si="12"/>
        <v>食三義4月30日4</v>
      </c>
      <c r="F303" t="str">
        <f t="shared" si="13"/>
        <v>張惠棻郭慧嫻黎采玟</v>
      </c>
      <c r="G303">
        <f t="shared" si="14"/>
        <v>9</v>
      </c>
    </row>
    <row r="304" spans="1:7" x14ac:dyDescent="0.25">
      <c r="A304" t="s">
        <v>16</v>
      </c>
      <c r="B304" t="s">
        <v>397</v>
      </c>
      <c r="C304" t="s">
        <v>254</v>
      </c>
      <c r="D304" t="s">
        <v>105</v>
      </c>
      <c r="E304" t="str">
        <f t="shared" si="12"/>
        <v>食三義4月30日4</v>
      </c>
      <c r="F304" t="str">
        <f t="shared" si="13"/>
        <v>郭慧嫻黎采玟</v>
      </c>
      <c r="G304">
        <f t="shared" si="14"/>
        <v>6</v>
      </c>
    </row>
    <row r="305" spans="1:7" x14ac:dyDescent="0.25">
      <c r="A305" t="s">
        <v>16</v>
      </c>
      <c r="B305" t="s">
        <v>397</v>
      </c>
      <c r="C305" t="s">
        <v>254</v>
      </c>
      <c r="D305" t="s">
        <v>222</v>
      </c>
      <c r="E305" t="str">
        <f t="shared" si="12"/>
        <v>食三義4月30日4</v>
      </c>
      <c r="F305" t="str">
        <f t="shared" si="13"/>
        <v>黎采玟</v>
      </c>
      <c r="G305">
        <f t="shared" si="14"/>
        <v>3</v>
      </c>
    </row>
    <row r="306" spans="1:7" x14ac:dyDescent="0.25">
      <c r="A306" t="s">
        <v>16</v>
      </c>
      <c r="B306" t="s">
        <v>397</v>
      </c>
      <c r="C306" t="s">
        <v>255</v>
      </c>
      <c r="D306" t="s">
        <v>139</v>
      </c>
      <c r="E306" t="str">
        <f t="shared" si="12"/>
        <v>食三義4月30日5</v>
      </c>
      <c r="F306" t="str">
        <f t="shared" si="13"/>
        <v>陳建德</v>
      </c>
      <c r="G306">
        <f t="shared" si="14"/>
        <v>3</v>
      </c>
    </row>
    <row r="307" spans="1:7" x14ac:dyDescent="0.25">
      <c r="A307" t="s">
        <v>16</v>
      </c>
      <c r="B307" t="s">
        <v>397</v>
      </c>
      <c r="C307" t="s">
        <v>256</v>
      </c>
      <c r="D307" t="s">
        <v>99</v>
      </c>
      <c r="E307" t="str">
        <f t="shared" si="12"/>
        <v>食三義4月30日6</v>
      </c>
      <c r="F307" t="str">
        <f t="shared" si="13"/>
        <v>謝妮鴛某甲</v>
      </c>
      <c r="G307">
        <f t="shared" si="14"/>
        <v>5</v>
      </c>
    </row>
    <row r="308" spans="1:7" x14ac:dyDescent="0.25">
      <c r="A308" t="s">
        <v>16</v>
      </c>
      <c r="B308" t="s">
        <v>397</v>
      </c>
      <c r="C308" t="s">
        <v>256</v>
      </c>
      <c r="D308" t="s">
        <v>395</v>
      </c>
      <c r="E308" t="str">
        <f t="shared" si="12"/>
        <v>食三義4月30日6</v>
      </c>
      <c r="F308" t="str">
        <f t="shared" si="13"/>
        <v>某甲</v>
      </c>
      <c r="G308">
        <f t="shared" si="14"/>
        <v>2</v>
      </c>
    </row>
    <row r="309" spans="1:7" x14ac:dyDescent="0.25">
      <c r="A309" t="s">
        <v>16</v>
      </c>
      <c r="B309" t="s">
        <v>397</v>
      </c>
      <c r="C309" t="s">
        <v>257</v>
      </c>
      <c r="D309" t="s">
        <v>99</v>
      </c>
      <c r="E309" t="str">
        <f t="shared" si="12"/>
        <v>食三義4月30日7</v>
      </c>
      <c r="F309" t="str">
        <f t="shared" si="13"/>
        <v>謝妮鴛張惠棻</v>
      </c>
      <c r="G309">
        <f t="shared" si="14"/>
        <v>6</v>
      </c>
    </row>
    <row r="310" spans="1:7" x14ac:dyDescent="0.25">
      <c r="A310" t="s">
        <v>16</v>
      </c>
      <c r="B310" t="s">
        <v>397</v>
      </c>
      <c r="C310" t="s">
        <v>257</v>
      </c>
      <c r="D310" t="s">
        <v>167</v>
      </c>
      <c r="E310" t="str">
        <f t="shared" si="12"/>
        <v>食三義4月30日7</v>
      </c>
      <c r="F310" t="str">
        <f t="shared" si="13"/>
        <v>張惠棻</v>
      </c>
      <c r="G310">
        <f t="shared" si="14"/>
        <v>3</v>
      </c>
    </row>
    <row r="311" spans="1:7" x14ac:dyDescent="0.25">
      <c r="A311" t="s">
        <v>18</v>
      </c>
      <c r="B311" t="s">
        <v>396</v>
      </c>
      <c r="C311" t="s">
        <v>251</v>
      </c>
      <c r="D311" t="s">
        <v>90</v>
      </c>
      <c r="E311" t="str">
        <f t="shared" si="12"/>
        <v>室三仁4月29日1</v>
      </c>
      <c r="F311" t="str">
        <f t="shared" si="13"/>
        <v>邱昀儀</v>
      </c>
      <c r="G311">
        <f t="shared" si="14"/>
        <v>3</v>
      </c>
    </row>
    <row r="312" spans="1:7" x14ac:dyDescent="0.25">
      <c r="A312" t="s">
        <v>18</v>
      </c>
      <c r="B312" t="s">
        <v>396</v>
      </c>
      <c r="C312" t="s">
        <v>252</v>
      </c>
      <c r="D312" t="s">
        <v>320</v>
      </c>
      <c r="E312" t="str">
        <f t="shared" si="12"/>
        <v>室三仁4月29日2</v>
      </c>
      <c r="F312" t="str">
        <f t="shared" si="13"/>
        <v>錢癸真</v>
      </c>
      <c r="G312">
        <f t="shared" si="14"/>
        <v>3</v>
      </c>
    </row>
    <row r="313" spans="1:7" x14ac:dyDescent="0.25">
      <c r="A313" t="s">
        <v>18</v>
      </c>
      <c r="B313" t="s">
        <v>396</v>
      </c>
      <c r="C313" t="s">
        <v>253</v>
      </c>
      <c r="D313" t="s">
        <v>365</v>
      </c>
      <c r="E313" t="str">
        <f t="shared" si="12"/>
        <v>室三仁4月29日3</v>
      </c>
      <c r="F313" t="str">
        <f t="shared" si="13"/>
        <v>林佩樺</v>
      </c>
      <c r="G313">
        <f t="shared" si="14"/>
        <v>3</v>
      </c>
    </row>
    <row r="314" spans="1:7" x14ac:dyDescent="0.25">
      <c r="A314" t="s">
        <v>18</v>
      </c>
      <c r="B314" t="s">
        <v>396</v>
      </c>
      <c r="C314" t="s">
        <v>254</v>
      </c>
      <c r="D314" t="s">
        <v>168</v>
      </c>
      <c r="E314" t="str">
        <f t="shared" si="12"/>
        <v>室三仁4月29日4</v>
      </c>
      <c r="F314" t="str">
        <f t="shared" si="13"/>
        <v>向元玲</v>
      </c>
      <c r="G314">
        <f t="shared" si="14"/>
        <v>3</v>
      </c>
    </row>
    <row r="315" spans="1:7" x14ac:dyDescent="0.25">
      <c r="A315" t="s">
        <v>18</v>
      </c>
      <c r="B315" t="s">
        <v>396</v>
      </c>
      <c r="C315" t="s">
        <v>255</v>
      </c>
      <c r="D315" t="s">
        <v>85</v>
      </c>
      <c r="E315" t="str">
        <f t="shared" si="12"/>
        <v>室三仁4月29日5</v>
      </c>
      <c r="F315" t="str">
        <f t="shared" si="13"/>
        <v>江其龍</v>
      </c>
      <c r="G315">
        <f t="shared" si="14"/>
        <v>3</v>
      </c>
    </row>
    <row r="316" spans="1:7" x14ac:dyDescent="0.25">
      <c r="A316" t="s">
        <v>18</v>
      </c>
      <c r="B316" t="s">
        <v>396</v>
      </c>
      <c r="C316" t="s">
        <v>256</v>
      </c>
      <c r="D316" t="s">
        <v>90</v>
      </c>
      <c r="E316" t="str">
        <f t="shared" si="12"/>
        <v>室三仁4月29日6</v>
      </c>
      <c r="F316" t="str">
        <f t="shared" si="13"/>
        <v>邱昀儀</v>
      </c>
      <c r="G316">
        <f t="shared" si="14"/>
        <v>3</v>
      </c>
    </row>
    <row r="317" spans="1:7" x14ac:dyDescent="0.25">
      <c r="A317" t="s">
        <v>18</v>
      </c>
      <c r="B317" t="s">
        <v>396</v>
      </c>
      <c r="C317" t="s">
        <v>257</v>
      </c>
      <c r="D317" t="s">
        <v>60</v>
      </c>
      <c r="E317" t="str">
        <f t="shared" si="12"/>
        <v>室三仁4月29日7</v>
      </c>
      <c r="F317" t="str">
        <f t="shared" si="13"/>
        <v>張哲維</v>
      </c>
      <c r="G317">
        <f t="shared" si="14"/>
        <v>3</v>
      </c>
    </row>
    <row r="318" spans="1:7" x14ac:dyDescent="0.25">
      <c r="A318" t="s">
        <v>18</v>
      </c>
      <c r="B318" t="s">
        <v>397</v>
      </c>
      <c r="C318" t="s">
        <v>251</v>
      </c>
      <c r="D318" t="s">
        <v>53</v>
      </c>
      <c r="E318" t="str">
        <f t="shared" si="12"/>
        <v>室三仁4月30日1</v>
      </c>
      <c r="F318" t="str">
        <f t="shared" si="13"/>
        <v>楊宗儒</v>
      </c>
      <c r="G318">
        <f t="shared" si="14"/>
        <v>3</v>
      </c>
    </row>
    <row r="319" spans="1:7" x14ac:dyDescent="0.25">
      <c r="A319" t="s">
        <v>18</v>
      </c>
      <c r="B319" t="s">
        <v>397</v>
      </c>
      <c r="C319" t="s">
        <v>252</v>
      </c>
      <c r="D319" t="s">
        <v>115</v>
      </c>
      <c r="E319" t="str">
        <f t="shared" si="12"/>
        <v>室三仁4月30日2</v>
      </c>
      <c r="F319" t="str">
        <f t="shared" si="13"/>
        <v>徐維鴻郭仲肯蔡美玲</v>
      </c>
      <c r="G319">
        <f t="shared" si="14"/>
        <v>9</v>
      </c>
    </row>
    <row r="320" spans="1:7" x14ac:dyDescent="0.25">
      <c r="A320" t="s">
        <v>18</v>
      </c>
      <c r="B320" t="s">
        <v>397</v>
      </c>
      <c r="C320" t="s">
        <v>252</v>
      </c>
      <c r="D320" t="s">
        <v>119</v>
      </c>
      <c r="E320" t="str">
        <f t="shared" si="12"/>
        <v>室三仁4月30日2</v>
      </c>
      <c r="F320" t="str">
        <f t="shared" si="13"/>
        <v>郭仲肯蔡美玲</v>
      </c>
      <c r="G320">
        <f t="shared" si="14"/>
        <v>6</v>
      </c>
    </row>
    <row r="321" spans="1:7" x14ac:dyDescent="0.25">
      <c r="A321" t="s">
        <v>18</v>
      </c>
      <c r="B321" t="s">
        <v>397</v>
      </c>
      <c r="C321" t="s">
        <v>252</v>
      </c>
      <c r="D321" t="s">
        <v>369</v>
      </c>
      <c r="E321" t="str">
        <f t="shared" si="12"/>
        <v>室三仁4月30日2</v>
      </c>
      <c r="F321" t="str">
        <f t="shared" si="13"/>
        <v>蔡美玲</v>
      </c>
      <c r="G321">
        <f t="shared" si="14"/>
        <v>3</v>
      </c>
    </row>
    <row r="322" spans="1:7" x14ac:dyDescent="0.25">
      <c r="A322" t="s">
        <v>18</v>
      </c>
      <c r="B322" t="s">
        <v>397</v>
      </c>
      <c r="C322" t="s">
        <v>253</v>
      </c>
      <c r="D322" t="s">
        <v>115</v>
      </c>
      <c r="E322" t="str">
        <f t="shared" si="12"/>
        <v>室三仁4月30日3</v>
      </c>
      <c r="F322" t="str">
        <f t="shared" si="13"/>
        <v>徐維鴻郭仲肯蔡美玲</v>
      </c>
      <c r="G322">
        <f t="shared" si="14"/>
        <v>9</v>
      </c>
    </row>
    <row r="323" spans="1:7" x14ac:dyDescent="0.25">
      <c r="A323" t="s">
        <v>18</v>
      </c>
      <c r="B323" t="s">
        <v>397</v>
      </c>
      <c r="C323" t="s">
        <v>253</v>
      </c>
      <c r="D323" t="s">
        <v>119</v>
      </c>
      <c r="E323" t="str">
        <f t="shared" ref="E323:E386" si="15">A323&amp;B323&amp;C323</f>
        <v>室三仁4月30日3</v>
      </c>
      <c r="F323" t="str">
        <f t="shared" ref="F323:F386" si="16">IF(COUNTIF(E323:E3321,E323)&gt;1,D323&amp;""&amp;VLOOKUP(E323,E324:F3321,2,FALSE),D323)</f>
        <v>郭仲肯蔡美玲</v>
      </c>
      <c r="G323">
        <f t="shared" ref="G323:G386" si="17">LEN(F323)</f>
        <v>6</v>
      </c>
    </row>
    <row r="324" spans="1:7" x14ac:dyDescent="0.25">
      <c r="A324" t="s">
        <v>18</v>
      </c>
      <c r="B324" t="s">
        <v>397</v>
      </c>
      <c r="C324" t="s">
        <v>253</v>
      </c>
      <c r="D324" t="s">
        <v>369</v>
      </c>
      <c r="E324" t="str">
        <f t="shared" si="15"/>
        <v>室三仁4月30日3</v>
      </c>
      <c r="F324" t="str">
        <f t="shared" si="16"/>
        <v>蔡美玲</v>
      </c>
      <c r="G324">
        <f t="shared" si="17"/>
        <v>3</v>
      </c>
    </row>
    <row r="325" spans="1:7" x14ac:dyDescent="0.25">
      <c r="A325" t="s">
        <v>18</v>
      </c>
      <c r="B325" t="s">
        <v>397</v>
      </c>
      <c r="C325" t="s">
        <v>254</v>
      </c>
      <c r="D325" t="s">
        <v>115</v>
      </c>
      <c r="E325" t="str">
        <f t="shared" si="15"/>
        <v>室三仁4月30日4</v>
      </c>
      <c r="F325" t="str">
        <f t="shared" si="16"/>
        <v>徐維鴻郭仲肯蔡美玲</v>
      </c>
      <c r="G325">
        <f t="shared" si="17"/>
        <v>9</v>
      </c>
    </row>
    <row r="326" spans="1:7" x14ac:dyDescent="0.25">
      <c r="A326" t="s">
        <v>18</v>
      </c>
      <c r="B326" t="s">
        <v>397</v>
      </c>
      <c r="C326" t="s">
        <v>254</v>
      </c>
      <c r="D326" t="s">
        <v>119</v>
      </c>
      <c r="E326" t="str">
        <f t="shared" si="15"/>
        <v>室三仁4月30日4</v>
      </c>
      <c r="F326" t="str">
        <f t="shared" si="16"/>
        <v>郭仲肯蔡美玲</v>
      </c>
      <c r="G326">
        <f t="shared" si="17"/>
        <v>6</v>
      </c>
    </row>
    <row r="327" spans="1:7" x14ac:dyDescent="0.25">
      <c r="A327" t="s">
        <v>18</v>
      </c>
      <c r="B327" t="s">
        <v>397</v>
      </c>
      <c r="C327" t="s">
        <v>254</v>
      </c>
      <c r="D327" t="s">
        <v>369</v>
      </c>
      <c r="E327" t="str">
        <f t="shared" si="15"/>
        <v>室三仁4月30日4</v>
      </c>
      <c r="F327" t="str">
        <f t="shared" si="16"/>
        <v>蔡美玲</v>
      </c>
      <c r="G327">
        <f t="shared" si="17"/>
        <v>3</v>
      </c>
    </row>
    <row r="328" spans="1:7" x14ac:dyDescent="0.25">
      <c r="A328" t="s">
        <v>18</v>
      </c>
      <c r="B328" t="s">
        <v>397</v>
      </c>
      <c r="C328" t="s">
        <v>255</v>
      </c>
      <c r="D328" t="s">
        <v>85</v>
      </c>
      <c r="E328" t="str">
        <f t="shared" si="15"/>
        <v>室三仁4月30日5</v>
      </c>
      <c r="F328" t="str">
        <f t="shared" si="16"/>
        <v>江其龍</v>
      </c>
      <c r="G328">
        <f t="shared" si="17"/>
        <v>3</v>
      </c>
    </row>
    <row r="329" spans="1:7" x14ac:dyDescent="0.25">
      <c r="A329" t="s">
        <v>18</v>
      </c>
      <c r="B329" t="s">
        <v>397</v>
      </c>
      <c r="C329" t="s">
        <v>256</v>
      </c>
      <c r="D329" t="s">
        <v>124</v>
      </c>
      <c r="E329" t="str">
        <f t="shared" si="15"/>
        <v>室三仁4月30日6</v>
      </c>
      <c r="F329" t="str">
        <f t="shared" si="16"/>
        <v>湯敬琦蔡美玲</v>
      </c>
      <c r="G329">
        <f t="shared" si="17"/>
        <v>6</v>
      </c>
    </row>
    <row r="330" spans="1:7" x14ac:dyDescent="0.25">
      <c r="A330" t="s">
        <v>18</v>
      </c>
      <c r="B330" t="s">
        <v>397</v>
      </c>
      <c r="C330" t="s">
        <v>256</v>
      </c>
      <c r="D330" t="s">
        <v>369</v>
      </c>
      <c r="E330" t="str">
        <f t="shared" si="15"/>
        <v>室三仁4月30日6</v>
      </c>
      <c r="F330" t="str">
        <f t="shared" si="16"/>
        <v>蔡美玲</v>
      </c>
      <c r="G330">
        <f t="shared" si="17"/>
        <v>3</v>
      </c>
    </row>
    <row r="331" spans="1:7" x14ac:dyDescent="0.25">
      <c r="A331" t="s">
        <v>18</v>
      </c>
      <c r="B331" t="s">
        <v>397</v>
      </c>
      <c r="C331" t="s">
        <v>257</v>
      </c>
      <c r="D331" t="s">
        <v>124</v>
      </c>
      <c r="E331" t="str">
        <f t="shared" si="15"/>
        <v>室三仁4月30日7</v>
      </c>
      <c r="F331" t="str">
        <f t="shared" si="16"/>
        <v>湯敬琦蔡美玲</v>
      </c>
      <c r="G331">
        <f t="shared" si="17"/>
        <v>6</v>
      </c>
    </row>
    <row r="332" spans="1:7" x14ac:dyDescent="0.25">
      <c r="A332" t="s">
        <v>18</v>
      </c>
      <c r="B332" t="s">
        <v>397</v>
      </c>
      <c r="C332" t="s">
        <v>257</v>
      </c>
      <c r="D332" t="s">
        <v>369</v>
      </c>
      <c r="E332" t="str">
        <f t="shared" si="15"/>
        <v>室三仁4月30日7</v>
      </c>
      <c r="F332" t="str">
        <f t="shared" si="16"/>
        <v>蔡美玲</v>
      </c>
      <c r="G332">
        <f t="shared" si="17"/>
        <v>3</v>
      </c>
    </row>
    <row r="333" spans="1:7" x14ac:dyDescent="0.25">
      <c r="A333" t="s">
        <v>19</v>
      </c>
      <c r="B333" t="s">
        <v>396</v>
      </c>
      <c r="C333" t="s">
        <v>251</v>
      </c>
      <c r="D333" t="s">
        <v>66</v>
      </c>
      <c r="E333" t="str">
        <f t="shared" si="15"/>
        <v>機三仁4月29日1</v>
      </c>
      <c r="F333" t="str">
        <f t="shared" si="16"/>
        <v/>
      </c>
      <c r="G333">
        <f t="shared" si="17"/>
        <v>0</v>
      </c>
    </row>
    <row r="334" spans="1:7" x14ac:dyDescent="0.25">
      <c r="A334" t="s">
        <v>19</v>
      </c>
      <c r="B334" t="s">
        <v>396</v>
      </c>
      <c r="C334" t="s">
        <v>252</v>
      </c>
      <c r="D334" t="s">
        <v>66</v>
      </c>
      <c r="E334" t="str">
        <f t="shared" si="15"/>
        <v>機三仁4月29日2</v>
      </c>
      <c r="F334" t="str">
        <f t="shared" si="16"/>
        <v/>
      </c>
      <c r="G334">
        <f t="shared" si="17"/>
        <v>0</v>
      </c>
    </row>
    <row r="335" spans="1:7" x14ac:dyDescent="0.25">
      <c r="A335" t="s">
        <v>19</v>
      </c>
      <c r="B335" t="s">
        <v>396</v>
      </c>
      <c r="C335" t="s">
        <v>253</v>
      </c>
      <c r="D335" t="s">
        <v>66</v>
      </c>
      <c r="E335" t="str">
        <f t="shared" si="15"/>
        <v>機三仁4月29日3</v>
      </c>
      <c r="F335" t="str">
        <f t="shared" si="16"/>
        <v/>
      </c>
      <c r="G335">
        <f t="shared" si="17"/>
        <v>0</v>
      </c>
    </row>
    <row r="336" spans="1:7" x14ac:dyDescent="0.25">
      <c r="A336" t="s">
        <v>19</v>
      </c>
      <c r="B336" t="s">
        <v>396</v>
      </c>
      <c r="C336" t="s">
        <v>254</v>
      </c>
      <c r="D336" t="s">
        <v>66</v>
      </c>
      <c r="E336" t="str">
        <f t="shared" si="15"/>
        <v>機三仁4月29日4</v>
      </c>
      <c r="F336" t="str">
        <f t="shared" si="16"/>
        <v/>
      </c>
      <c r="G336">
        <f t="shared" si="17"/>
        <v>0</v>
      </c>
    </row>
    <row r="337" spans="1:7" x14ac:dyDescent="0.25">
      <c r="A337" t="s">
        <v>19</v>
      </c>
      <c r="B337" t="s">
        <v>396</v>
      </c>
      <c r="C337" t="s">
        <v>255</v>
      </c>
      <c r="D337" t="s">
        <v>66</v>
      </c>
      <c r="E337" t="str">
        <f t="shared" si="15"/>
        <v>機三仁4月29日5</v>
      </c>
      <c r="F337" t="str">
        <f t="shared" si="16"/>
        <v/>
      </c>
      <c r="G337">
        <f t="shared" si="17"/>
        <v>0</v>
      </c>
    </row>
    <row r="338" spans="1:7" x14ac:dyDescent="0.25">
      <c r="A338" t="s">
        <v>19</v>
      </c>
      <c r="B338" t="s">
        <v>396</v>
      </c>
      <c r="C338" t="s">
        <v>256</v>
      </c>
      <c r="D338" t="s">
        <v>66</v>
      </c>
      <c r="E338" t="str">
        <f t="shared" si="15"/>
        <v>機三仁4月29日6</v>
      </c>
      <c r="F338" t="str">
        <f t="shared" si="16"/>
        <v/>
      </c>
      <c r="G338">
        <f t="shared" si="17"/>
        <v>0</v>
      </c>
    </row>
    <row r="339" spans="1:7" x14ac:dyDescent="0.25">
      <c r="A339" t="s">
        <v>19</v>
      </c>
      <c r="B339" t="s">
        <v>396</v>
      </c>
      <c r="C339" t="s">
        <v>257</v>
      </c>
      <c r="D339" t="s">
        <v>66</v>
      </c>
      <c r="E339" t="str">
        <f t="shared" si="15"/>
        <v>機三仁4月29日7</v>
      </c>
      <c r="F339" t="str">
        <f t="shared" si="16"/>
        <v/>
      </c>
      <c r="G339">
        <f t="shared" si="17"/>
        <v>0</v>
      </c>
    </row>
    <row r="340" spans="1:7" x14ac:dyDescent="0.25">
      <c r="A340" t="s">
        <v>19</v>
      </c>
      <c r="B340" t="s">
        <v>397</v>
      </c>
      <c r="C340" t="s">
        <v>251</v>
      </c>
      <c r="D340" t="s">
        <v>66</v>
      </c>
      <c r="E340" t="str">
        <f t="shared" si="15"/>
        <v>機三仁4月30日1</v>
      </c>
      <c r="F340" t="str">
        <f t="shared" si="16"/>
        <v/>
      </c>
      <c r="G340">
        <f t="shared" si="17"/>
        <v>0</v>
      </c>
    </row>
    <row r="341" spans="1:7" x14ac:dyDescent="0.25">
      <c r="A341" t="s">
        <v>19</v>
      </c>
      <c r="B341" t="s">
        <v>397</v>
      </c>
      <c r="C341" t="s">
        <v>252</v>
      </c>
      <c r="D341" t="s">
        <v>66</v>
      </c>
      <c r="E341" t="str">
        <f t="shared" si="15"/>
        <v>機三仁4月30日2</v>
      </c>
      <c r="F341" t="str">
        <f t="shared" si="16"/>
        <v/>
      </c>
      <c r="G341">
        <f t="shared" si="17"/>
        <v>0</v>
      </c>
    </row>
    <row r="342" spans="1:7" x14ac:dyDescent="0.25">
      <c r="A342" t="s">
        <v>19</v>
      </c>
      <c r="B342" t="s">
        <v>397</v>
      </c>
      <c r="C342" t="s">
        <v>253</v>
      </c>
      <c r="D342" t="s">
        <v>66</v>
      </c>
      <c r="E342" t="str">
        <f t="shared" si="15"/>
        <v>機三仁4月30日3</v>
      </c>
      <c r="F342" t="str">
        <f t="shared" si="16"/>
        <v/>
      </c>
      <c r="G342">
        <f t="shared" si="17"/>
        <v>0</v>
      </c>
    </row>
    <row r="343" spans="1:7" x14ac:dyDescent="0.25">
      <c r="A343" t="s">
        <v>19</v>
      </c>
      <c r="B343" t="s">
        <v>397</v>
      </c>
      <c r="C343" t="s">
        <v>254</v>
      </c>
      <c r="D343" t="s">
        <v>66</v>
      </c>
      <c r="E343" t="str">
        <f t="shared" si="15"/>
        <v>機三仁4月30日4</v>
      </c>
      <c r="F343" t="str">
        <f t="shared" si="16"/>
        <v/>
      </c>
      <c r="G343">
        <f t="shared" si="17"/>
        <v>0</v>
      </c>
    </row>
    <row r="344" spans="1:7" x14ac:dyDescent="0.25">
      <c r="A344" t="s">
        <v>19</v>
      </c>
      <c r="B344" t="s">
        <v>397</v>
      </c>
      <c r="C344" t="s">
        <v>255</v>
      </c>
      <c r="D344" t="s">
        <v>66</v>
      </c>
      <c r="E344" t="str">
        <f t="shared" si="15"/>
        <v>機三仁4月30日5</v>
      </c>
      <c r="F344" t="str">
        <f t="shared" si="16"/>
        <v/>
      </c>
      <c r="G344">
        <f t="shared" si="17"/>
        <v>0</v>
      </c>
    </row>
    <row r="345" spans="1:7" x14ac:dyDescent="0.25">
      <c r="A345" t="s">
        <v>19</v>
      </c>
      <c r="B345" t="s">
        <v>397</v>
      </c>
      <c r="C345" t="s">
        <v>256</v>
      </c>
      <c r="D345" t="s">
        <v>66</v>
      </c>
      <c r="E345" t="str">
        <f t="shared" si="15"/>
        <v>機三仁4月30日6</v>
      </c>
      <c r="F345" t="str">
        <f t="shared" si="16"/>
        <v/>
      </c>
      <c r="G345">
        <f t="shared" si="17"/>
        <v>0</v>
      </c>
    </row>
    <row r="346" spans="1:7" x14ac:dyDescent="0.25">
      <c r="A346" t="s">
        <v>19</v>
      </c>
      <c r="B346" t="s">
        <v>397</v>
      </c>
      <c r="C346" t="s">
        <v>257</v>
      </c>
      <c r="D346" t="s">
        <v>66</v>
      </c>
      <c r="E346" t="str">
        <f t="shared" si="15"/>
        <v>機三仁4月30日7</v>
      </c>
      <c r="F346" t="str">
        <f t="shared" si="16"/>
        <v/>
      </c>
      <c r="G346">
        <f t="shared" si="17"/>
        <v>0</v>
      </c>
    </row>
    <row r="347" spans="1:7" x14ac:dyDescent="0.25">
      <c r="A347" t="s">
        <v>13</v>
      </c>
      <c r="B347" t="s">
        <v>397</v>
      </c>
      <c r="C347" t="s">
        <v>254</v>
      </c>
      <c r="D347" t="s">
        <v>139</v>
      </c>
      <c r="E347" t="str">
        <f t="shared" si="15"/>
        <v>電二仁4月30日4</v>
      </c>
      <c r="F347" t="str">
        <f t="shared" si="16"/>
        <v>陳建德</v>
      </c>
      <c r="G347">
        <f t="shared" si="17"/>
        <v>3</v>
      </c>
    </row>
    <row r="348" spans="1:7" x14ac:dyDescent="0.25">
      <c r="A348" t="s">
        <v>20</v>
      </c>
      <c r="B348" t="s">
        <v>396</v>
      </c>
      <c r="C348" t="s">
        <v>251</v>
      </c>
      <c r="D348" t="s">
        <v>130</v>
      </c>
      <c r="E348" t="str">
        <f t="shared" si="15"/>
        <v>機三義4月29日1</v>
      </c>
      <c r="F348" t="str">
        <f t="shared" si="16"/>
        <v>何家誠</v>
      </c>
      <c r="G348">
        <f t="shared" si="17"/>
        <v>3</v>
      </c>
    </row>
    <row r="349" spans="1:7" x14ac:dyDescent="0.25">
      <c r="A349" t="s">
        <v>20</v>
      </c>
      <c r="B349" t="s">
        <v>396</v>
      </c>
      <c r="C349" t="s">
        <v>252</v>
      </c>
      <c r="D349" t="s">
        <v>132</v>
      </c>
      <c r="E349" t="str">
        <f t="shared" si="15"/>
        <v>機三義4月29日2</v>
      </c>
      <c r="F349" t="str">
        <f t="shared" si="16"/>
        <v>莫建勳何家誠</v>
      </c>
      <c r="G349">
        <f t="shared" si="17"/>
        <v>6</v>
      </c>
    </row>
    <row r="350" spans="1:7" x14ac:dyDescent="0.25">
      <c r="A350" t="s">
        <v>20</v>
      </c>
      <c r="B350" t="s">
        <v>396</v>
      </c>
      <c r="C350" t="s">
        <v>252</v>
      </c>
      <c r="D350" t="s">
        <v>130</v>
      </c>
      <c r="E350" t="str">
        <f t="shared" si="15"/>
        <v>機三義4月29日2</v>
      </c>
      <c r="F350" t="str">
        <f t="shared" si="16"/>
        <v>何家誠</v>
      </c>
      <c r="G350">
        <f t="shared" si="17"/>
        <v>3</v>
      </c>
    </row>
    <row r="351" spans="1:7" x14ac:dyDescent="0.25">
      <c r="A351" t="s">
        <v>20</v>
      </c>
      <c r="B351" t="s">
        <v>396</v>
      </c>
      <c r="C351" t="s">
        <v>253</v>
      </c>
      <c r="D351" t="s">
        <v>132</v>
      </c>
      <c r="E351" t="str">
        <f t="shared" si="15"/>
        <v>機三義4月29日3</v>
      </c>
      <c r="F351" t="str">
        <f t="shared" si="16"/>
        <v>莫建勳何家誠</v>
      </c>
      <c r="G351">
        <f t="shared" si="17"/>
        <v>6</v>
      </c>
    </row>
    <row r="352" spans="1:7" x14ac:dyDescent="0.25">
      <c r="A352" t="s">
        <v>20</v>
      </c>
      <c r="B352" t="s">
        <v>396</v>
      </c>
      <c r="C352" t="s">
        <v>253</v>
      </c>
      <c r="D352" t="s">
        <v>130</v>
      </c>
      <c r="E352" t="str">
        <f t="shared" si="15"/>
        <v>機三義4月29日3</v>
      </c>
      <c r="F352" t="str">
        <f t="shared" si="16"/>
        <v>何家誠</v>
      </c>
      <c r="G352">
        <f t="shared" si="17"/>
        <v>3</v>
      </c>
    </row>
    <row r="353" spans="1:7" x14ac:dyDescent="0.25">
      <c r="A353" t="s">
        <v>20</v>
      </c>
      <c r="B353" t="s">
        <v>396</v>
      </c>
      <c r="C353" t="s">
        <v>254</v>
      </c>
      <c r="D353" t="s">
        <v>132</v>
      </c>
      <c r="E353" t="str">
        <f t="shared" si="15"/>
        <v>機三義4月29日4</v>
      </c>
      <c r="F353" t="str">
        <f t="shared" si="16"/>
        <v>莫建勳何家誠</v>
      </c>
      <c r="G353">
        <f t="shared" si="17"/>
        <v>6</v>
      </c>
    </row>
    <row r="354" spans="1:7" x14ac:dyDescent="0.25">
      <c r="A354" t="s">
        <v>20</v>
      </c>
      <c r="B354" t="s">
        <v>396</v>
      </c>
      <c r="C354" t="s">
        <v>254</v>
      </c>
      <c r="D354" t="s">
        <v>130</v>
      </c>
      <c r="E354" t="str">
        <f t="shared" si="15"/>
        <v>機三義4月29日4</v>
      </c>
      <c r="F354" t="str">
        <f t="shared" si="16"/>
        <v>何家誠</v>
      </c>
      <c r="G354">
        <f t="shared" si="17"/>
        <v>3</v>
      </c>
    </row>
    <row r="355" spans="1:7" x14ac:dyDescent="0.25">
      <c r="A355" t="s">
        <v>20</v>
      </c>
      <c r="B355" t="s">
        <v>396</v>
      </c>
      <c r="C355" t="s">
        <v>255</v>
      </c>
      <c r="D355" t="s">
        <v>132</v>
      </c>
      <c r="E355" t="str">
        <f t="shared" si="15"/>
        <v>機三義4月29日5</v>
      </c>
      <c r="F355" t="str">
        <f t="shared" si="16"/>
        <v>莫建勳何家誠</v>
      </c>
      <c r="G355">
        <f t="shared" si="17"/>
        <v>6</v>
      </c>
    </row>
    <row r="356" spans="1:7" x14ac:dyDescent="0.25">
      <c r="A356" t="s">
        <v>20</v>
      </c>
      <c r="B356" t="s">
        <v>396</v>
      </c>
      <c r="C356" t="s">
        <v>255</v>
      </c>
      <c r="D356" t="s">
        <v>130</v>
      </c>
      <c r="E356" t="str">
        <f t="shared" si="15"/>
        <v>機三義4月29日5</v>
      </c>
      <c r="F356" t="str">
        <f t="shared" si="16"/>
        <v>何家誠</v>
      </c>
      <c r="G356">
        <f t="shared" si="17"/>
        <v>3</v>
      </c>
    </row>
    <row r="357" spans="1:7" x14ac:dyDescent="0.25">
      <c r="A357" t="s">
        <v>20</v>
      </c>
      <c r="B357" t="s">
        <v>396</v>
      </c>
      <c r="C357" t="s">
        <v>256</v>
      </c>
      <c r="D357" t="s">
        <v>132</v>
      </c>
      <c r="E357" t="str">
        <f t="shared" si="15"/>
        <v>機三義4月29日6</v>
      </c>
      <c r="F357" t="str">
        <f t="shared" si="16"/>
        <v>莫建勳何家誠</v>
      </c>
      <c r="G357">
        <f t="shared" si="17"/>
        <v>6</v>
      </c>
    </row>
    <row r="358" spans="1:7" x14ac:dyDescent="0.25">
      <c r="A358" t="s">
        <v>20</v>
      </c>
      <c r="B358" t="s">
        <v>396</v>
      </c>
      <c r="C358" t="s">
        <v>256</v>
      </c>
      <c r="D358" t="s">
        <v>130</v>
      </c>
      <c r="E358" t="str">
        <f t="shared" si="15"/>
        <v>機三義4月29日6</v>
      </c>
      <c r="F358" t="str">
        <f t="shared" si="16"/>
        <v>何家誠</v>
      </c>
      <c r="G358">
        <f t="shared" si="17"/>
        <v>3</v>
      </c>
    </row>
    <row r="359" spans="1:7" x14ac:dyDescent="0.25">
      <c r="A359" t="s">
        <v>20</v>
      </c>
      <c r="B359" t="s">
        <v>396</v>
      </c>
      <c r="C359" t="s">
        <v>257</v>
      </c>
      <c r="D359" t="s">
        <v>132</v>
      </c>
      <c r="E359" t="str">
        <f t="shared" si="15"/>
        <v>機三義4月29日7</v>
      </c>
      <c r="F359" t="str">
        <f t="shared" si="16"/>
        <v>莫建勳何家誠</v>
      </c>
      <c r="G359">
        <f t="shared" si="17"/>
        <v>6</v>
      </c>
    </row>
    <row r="360" spans="1:7" x14ac:dyDescent="0.25">
      <c r="A360" t="s">
        <v>20</v>
      </c>
      <c r="B360" t="s">
        <v>396</v>
      </c>
      <c r="C360" t="s">
        <v>257</v>
      </c>
      <c r="D360" t="s">
        <v>130</v>
      </c>
      <c r="E360" t="str">
        <f t="shared" si="15"/>
        <v>機三義4月29日7</v>
      </c>
      <c r="F360" t="str">
        <f t="shared" si="16"/>
        <v>何家誠</v>
      </c>
      <c r="G360">
        <f t="shared" si="17"/>
        <v>3</v>
      </c>
    </row>
    <row r="361" spans="1:7" x14ac:dyDescent="0.25">
      <c r="A361" t="s">
        <v>20</v>
      </c>
      <c r="B361" t="s">
        <v>397</v>
      </c>
      <c r="C361" t="s">
        <v>251</v>
      </c>
      <c r="D361" t="s">
        <v>371</v>
      </c>
      <c r="E361" t="str">
        <f t="shared" si="15"/>
        <v>機三義4月30日1</v>
      </c>
      <c r="F361" t="str">
        <f t="shared" si="16"/>
        <v>林俊賢</v>
      </c>
      <c r="G361">
        <f t="shared" si="17"/>
        <v>3</v>
      </c>
    </row>
    <row r="362" spans="1:7" x14ac:dyDescent="0.25">
      <c r="A362" t="s">
        <v>20</v>
      </c>
      <c r="B362" t="s">
        <v>397</v>
      </c>
      <c r="C362" t="s">
        <v>252</v>
      </c>
      <c r="D362" t="s">
        <v>59</v>
      </c>
      <c r="E362" t="str">
        <f t="shared" si="15"/>
        <v>機三義4月30日2</v>
      </c>
      <c r="F362" t="str">
        <f t="shared" si="16"/>
        <v>周古陽</v>
      </c>
      <c r="G362">
        <f t="shared" si="17"/>
        <v>3</v>
      </c>
    </row>
    <row r="363" spans="1:7" x14ac:dyDescent="0.25">
      <c r="A363" t="s">
        <v>20</v>
      </c>
      <c r="B363" t="s">
        <v>397</v>
      </c>
      <c r="C363" t="s">
        <v>253</v>
      </c>
      <c r="D363" t="s">
        <v>111</v>
      </c>
      <c r="E363" t="str">
        <f t="shared" si="15"/>
        <v>機三義4月30日3</v>
      </c>
      <c r="F363" t="str">
        <f t="shared" si="16"/>
        <v>邱垂杰</v>
      </c>
      <c r="G363">
        <f t="shared" si="17"/>
        <v>3</v>
      </c>
    </row>
    <row r="364" spans="1:7" x14ac:dyDescent="0.25">
      <c r="A364" t="s">
        <v>20</v>
      </c>
      <c r="B364" t="s">
        <v>397</v>
      </c>
      <c r="C364" t="s">
        <v>254</v>
      </c>
      <c r="D364" t="s">
        <v>90</v>
      </c>
      <c r="E364" t="str">
        <f t="shared" si="15"/>
        <v>機三義4月30日4</v>
      </c>
      <c r="F364" t="str">
        <f t="shared" si="16"/>
        <v>邱昀儀</v>
      </c>
      <c r="G364">
        <f t="shared" si="17"/>
        <v>3</v>
      </c>
    </row>
    <row r="365" spans="1:7" x14ac:dyDescent="0.25">
      <c r="A365" t="s">
        <v>20</v>
      </c>
      <c r="B365" t="s">
        <v>397</v>
      </c>
      <c r="C365" t="s">
        <v>255</v>
      </c>
      <c r="D365" t="s">
        <v>141</v>
      </c>
      <c r="E365" t="str">
        <f t="shared" si="15"/>
        <v>機三義4月30日5</v>
      </c>
      <c r="F365" t="str">
        <f t="shared" si="16"/>
        <v>黃毓琳</v>
      </c>
      <c r="G365">
        <f t="shared" si="17"/>
        <v>3</v>
      </c>
    </row>
    <row r="366" spans="1:7" x14ac:dyDescent="0.25">
      <c r="A366" t="s">
        <v>20</v>
      </c>
      <c r="B366" t="s">
        <v>397</v>
      </c>
      <c r="C366" t="s">
        <v>256</v>
      </c>
      <c r="D366" t="s">
        <v>105</v>
      </c>
      <c r="E366" t="str">
        <f t="shared" si="15"/>
        <v>機三義4月30日6</v>
      </c>
      <c r="F366" t="str">
        <f t="shared" si="16"/>
        <v>郭慧嫻</v>
      </c>
      <c r="G366">
        <f t="shared" si="17"/>
        <v>3</v>
      </c>
    </row>
    <row r="367" spans="1:7" x14ac:dyDescent="0.25">
      <c r="A367" t="s">
        <v>20</v>
      </c>
      <c r="B367" t="s">
        <v>397</v>
      </c>
      <c r="C367" t="s">
        <v>257</v>
      </c>
      <c r="D367" t="s">
        <v>59</v>
      </c>
      <c r="E367" t="str">
        <f t="shared" si="15"/>
        <v>機三義4月30日7</v>
      </c>
      <c r="F367" t="str">
        <f t="shared" si="16"/>
        <v>周古陽</v>
      </c>
      <c r="G367">
        <f t="shared" si="17"/>
        <v>3</v>
      </c>
    </row>
    <row r="368" spans="1:7" x14ac:dyDescent="0.25">
      <c r="A368" t="s">
        <v>8</v>
      </c>
      <c r="B368" t="s">
        <v>396</v>
      </c>
      <c r="C368" t="s">
        <v>251</v>
      </c>
      <c r="D368" t="s">
        <v>58</v>
      </c>
      <c r="E368" t="str">
        <f t="shared" si="15"/>
        <v>食二義4月29日1</v>
      </c>
      <c r="F368" t="str">
        <f t="shared" si="16"/>
        <v>傅苡嫙</v>
      </c>
      <c r="G368">
        <f t="shared" si="17"/>
        <v>3</v>
      </c>
    </row>
    <row r="369" spans="1:7" x14ac:dyDescent="0.25">
      <c r="A369" t="s">
        <v>8</v>
      </c>
      <c r="B369" t="s">
        <v>396</v>
      </c>
      <c r="C369" t="s">
        <v>252</v>
      </c>
      <c r="D369" t="s">
        <v>73</v>
      </c>
      <c r="E369" t="str">
        <f t="shared" si="15"/>
        <v>食二義4月29日2</v>
      </c>
      <c r="F369" t="str">
        <f t="shared" si="16"/>
        <v>劉哲甫</v>
      </c>
      <c r="G369">
        <f t="shared" si="17"/>
        <v>3</v>
      </c>
    </row>
    <row r="370" spans="1:7" x14ac:dyDescent="0.25">
      <c r="A370" t="s">
        <v>8</v>
      </c>
      <c r="B370" t="s">
        <v>396</v>
      </c>
      <c r="C370" t="s">
        <v>253</v>
      </c>
      <c r="D370" t="s">
        <v>58</v>
      </c>
      <c r="E370" t="str">
        <f t="shared" si="15"/>
        <v>食二義4月29日3</v>
      </c>
      <c r="F370" t="str">
        <f t="shared" si="16"/>
        <v>傅苡嫙</v>
      </c>
      <c r="G370">
        <f t="shared" si="17"/>
        <v>3</v>
      </c>
    </row>
    <row r="371" spans="1:7" x14ac:dyDescent="0.25">
      <c r="A371" t="s">
        <v>8</v>
      </c>
      <c r="B371" t="s">
        <v>396</v>
      </c>
      <c r="C371" t="s">
        <v>254</v>
      </c>
      <c r="D371" t="s">
        <v>53</v>
      </c>
      <c r="E371" t="str">
        <f t="shared" si="15"/>
        <v>食二義4月29日4</v>
      </c>
      <c r="F371" t="str">
        <f t="shared" si="16"/>
        <v>楊宗儒</v>
      </c>
      <c r="G371">
        <f t="shared" si="17"/>
        <v>3</v>
      </c>
    </row>
    <row r="372" spans="1:7" x14ac:dyDescent="0.25">
      <c r="A372" t="s">
        <v>8</v>
      </c>
      <c r="B372" t="s">
        <v>396</v>
      </c>
      <c r="C372" t="s">
        <v>255</v>
      </c>
      <c r="D372" t="s">
        <v>370</v>
      </c>
      <c r="E372" t="str">
        <f t="shared" si="15"/>
        <v>食二義4月29日5</v>
      </c>
      <c r="F372" t="str">
        <f t="shared" si="16"/>
        <v>徐瑞華</v>
      </c>
      <c r="G372">
        <f t="shared" si="17"/>
        <v>3</v>
      </c>
    </row>
    <row r="373" spans="1:7" x14ac:dyDescent="0.25">
      <c r="A373" t="s">
        <v>8</v>
      </c>
      <c r="B373" t="s">
        <v>396</v>
      </c>
      <c r="C373" t="s">
        <v>256</v>
      </c>
      <c r="D373" t="s">
        <v>222</v>
      </c>
      <c r="E373" t="str">
        <f t="shared" si="15"/>
        <v>食二義4月29日6</v>
      </c>
      <c r="F373" t="str">
        <f t="shared" si="16"/>
        <v>黎采玟</v>
      </c>
      <c r="G373">
        <f t="shared" si="17"/>
        <v>3</v>
      </c>
    </row>
    <row r="374" spans="1:7" x14ac:dyDescent="0.25">
      <c r="A374" t="s">
        <v>8</v>
      </c>
      <c r="B374" t="s">
        <v>396</v>
      </c>
      <c r="C374" t="s">
        <v>257</v>
      </c>
      <c r="D374" t="s">
        <v>370</v>
      </c>
      <c r="E374" t="str">
        <f t="shared" si="15"/>
        <v>食二義4月29日7</v>
      </c>
      <c r="F374" t="str">
        <f t="shared" si="16"/>
        <v>徐瑞華</v>
      </c>
      <c r="G374">
        <f t="shared" si="17"/>
        <v>3</v>
      </c>
    </row>
    <row r="375" spans="1:7" x14ac:dyDescent="0.25">
      <c r="A375" t="s">
        <v>8</v>
      </c>
      <c r="B375" t="s">
        <v>397</v>
      </c>
      <c r="C375" t="s">
        <v>251</v>
      </c>
      <c r="D375" t="s">
        <v>51</v>
      </c>
      <c r="E375" t="str">
        <f t="shared" si="15"/>
        <v>食二義4月30日1</v>
      </c>
      <c r="F375" t="str">
        <f t="shared" si="16"/>
        <v>溫俊卿</v>
      </c>
      <c r="G375">
        <f t="shared" si="17"/>
        <v>3</v>
      </c>
    </row>
    <row r="376" spans="1:7" x14ac:dyDescent="0.25">
      <c r="A376" t="s">
        <v>8</v>
      </c>
      <c r="B376" t="s">
        <v>397</v>
      </c>
      <c r="C376" t="s">
        <v>252</v>
      </c>
      <c r="D376" t="s">
        <v>51</v>
      </c>
      <c r="E376" t="str">
        <f t="shared" si="15"/>
        <v>食二義4月30日2</v>
      </c>
      <c r="F376" t="str">
        <f t="shared" si="16"/>
        <v>溫俊卿</v>
      </c>
      <c r="G376">
        <f t="shared" si="17"/>
        <v>3</v>
      </c>
    </row>
    <row r="377" spans="1:7" x14ac:dyDescent="0.25">
      <c r="A377" t="s">
        <v>5</v>
      </c>
      <c r="B377" t="s">
        <v>396</v>
      </c>
      <c r="C377" t="s">
        <v>257</v>
      </c>
      <c r="D377" t="s">
        <v>85</v>
      </c>
      <c r="E377" t="str">
        <f t="shared" si="15"/>
        <v>電一仁4月29日7</v>
      </c>
      <c r="F377" t="str">
        <f t="shared" si="16"/>
        <v>江其龍</v>
      </c>
      <c r="G377">
        <f t="shared" si="17"/>
        <v>3</v>
      </c>
    </row>
    <row r="378" spans="1:7" x14ac:dyDescent="0.25">
      <c r="A378" t="s">
        <v>5</v>
      </c>
      <c r="B378" t="s">
        <v>397</v>
      </c>
      <c r="C378" t="s">
        <v>251</v>
      </c>
      <c r="D378" t="s">
        <v>50</v>
      </c>
      <c r="E378" t="str">
        <f t="shared" si="15"/>
        <v>電一仁4月30日1</v>
      </c>
      <c r="F378" t="str">
        <f t="shared" si="16"/>
        <v>林勳耀</v>
      </c>
      <c r="G378">
        <f t="shared" si="17"/>
        <v>3</v>
      </c>
    </row>
    <row r="379" spans="1:7" x14ac:dyDescent="0.25">
      <c r="A379" t="s">
        <v>5</v>
      </c>
      <c r="B379" t="s">
        <v>397</v>
      </c>
      <c r="C379" t="s">
        <v>252</v>
      </c>
      <c r="D379" t="s">
        <v>140</v>
      </c>
      <c r="E379" t="str">
        <f t="shared" si="15"/>
        <v>電一仁4月30日2</v>
      </c>
      <c r="F379" t="str">
        <f t="shared" si="16"/>
        <v>張至行</v>
      </c>
      <c r="G379">
        <f t="shared" si="17"/>
        <v>3</v>
      </c>
    </row>
    <row r="380" spans="1:7" x14ac:dyDescent="0.25">
      <c r="A380" t="s">
        <v>5</v>
      </c>
      <c r="B380" t="s">
        <v>397</v>
      </c>
      <c r="C380" t="s">
        <v>253</v>
      </c>
      <c r="D380" t="s">
        <v>85</v>
      </c>
      <c r="E380" t="str">
        <f t="shared" si="15"/>
        <v>電一仁4月30日3</v>
      </c>
      <c r="F380" t="str">
        <f t="shared" si="16"/>
        <v>江其龍</v>
      </c>
      <c r="G380">
        <f t="shared" si="17"/>
        <v>3</v>
      </c>
    </row>
    <row r="381" spans="1:7" x14ac:dyDescent="0.25">
      <c r="A381" t="s">
        <v>5</v>
      </c>
      <c r="B381" t="s">
        <v>397</v>
      </c>
      <c r="C381" t="s">
        <v>254</v>
      </c>
      <c r="D381" t="s">
        <v>92</v>
      </c>
      <c r="E381" t="str">
        <f t="shared" si="15"/>
        <v>電一仁4月30日4</v>
      </c>
      <c r="F381" t="str">
        <f t="shared" si="16"/>
        <v>張文鑫</v>
      </c>
      <c r="G381">
        <f t="shared" si="17"/>
        <v>3</v>
      </c>
    </row>
    <row r="382" spans="1:7" x14ac:dyDescent="0.25">
      <c r="A382" t="s">
        <v>5</v>
      </c>
      <c r="B382" t="s">
        <v>397</v>
      </c>
      <c r="C382" t="s">
        <v>255</v>
      </c>
      <c r="D382" t="s">
        <v>92</v>
      </c>
      <c r="E382" t="str">
        <f t="shared" si="15"/>
        <v>電一仁4月30日5</v>
      </c>
      <c r="F382" t="str">
        <f t="shared" si="16"/>
        <v>張文鑫</v>
      </c>
      <c r="G382">
        <f t="shared" si="17"/>
        <v>3</v>
      </c>
    </row>
    <row r="383" spans="1:7" x14ac:dyDescent="0.25">
      <c r="A383" t="s">
        <v>5</v>
      </c>
      <c r="B383" t="s">
        <v>397</v>
      </c>
      <c r="C383" t="s">
        <v>256</v>
      </c>
      <c r="D383" t="s">
        <v>68</v>
      </c>
      <c r="E383" t="str">
        <f t="shared" si="15"/>
        <v>電一仁4月30日6</v>
      </c>
      <c r="F383" t="str">
        <f t="shared" si="16"/>
        <v>謝佩君</v>
      </c>
      <c r="G383">
        <f t="shared" si="17"/>
        <v>3</v>
      </c>
    </row>
    <row r="384" spans="1:7" x14ac:dyDescent="0.25">
      <c r="A384" t="s">
        <v>5</v>
      </c>
      <c r="B384" t="s">
        <v>397</v>
      </c>
      <c r="C384" t="s">
        <v>257</v>
      </c>
      <c r="D384" t="s">
        <v>367</v>
      </c>
      <c r="E384" t="str">
        <f t="shared" si="15"/>
        <v>電一仁4月30日7</v>
      </c>
      <c r="F384" t="str">
        <f t="shared" si="16"/>
        <v>江寬玗</v>
      </c>
      <c r="G384">
        <f t="shared" si="17"/>
        <v>3</v>
      </c>
    </row>
    <row r="385" spans="1:7" x14ac:dyDescent="0.25">
      <c r="A385" t="s">
        <v>126</v>
      </c>
      <c r="B385" t="s">
        <v>396</v>
      </c>
      <c r="C385" t="s">
        <v>251</v>
      </c>
      <c r="D385" t="s">
        <v>376</v>
      </c>
      <c r="E385" t="str">
        <f t="shared" si="15"/>
        <v>綜一仁4月29日1</v>
      </c>
      <c r="F385" t="str">
        <f t="shared" si="16"/>
        <v>周麗</v>
      </c>
      <c r="G385">
        <f t="shared" si="17"/>
        <v>2</v>
      </c>
    </row>
    <row r="386" spans="1:7" x14ac:dyDescent="0.25">
      <c r="A386" t="s">
        <v>126</v>
      </c>
      <c r="B386" t="s">
        <v>396</v>
      </c>
      <c r="C386" t="s">
        <v>252</v>
      </c>
      <c r="D386" t="s">
        <v>376</v>
      </c>
      <c r="E386" t="str">
        <f t="shared" si="15"/>
        <v>綜一仁4月29日2</v>
      </c>
      <c r="F386" t="str">
        <f t="shared" si="16"/>
        <v>周麗</v>
      </c>
      <c r="G386">
        <f t="shared" si="17"/>
        <v>2</v>
      </c>
    </row>
    <row r="387" spans="1:7" x14ac:dyDescent="0.25">
      <c r="A387" t="s">
        <v>126</v>
      </c>
      <c r="B387" t="s">
        <v>396</v>
      </c>
      <c r="C387" t="s">
        <v>253</v>
      </c>
      <c r="D387" t="s">
        <v>376</v>
      </c>
      <c r="E387" t="str">
        <f t="shared" ref="E387:E450" si="18">A387&amp;B387&amp;C387</f>
        <v>綜一仁4月29日3</v>
      </c>
      <c r="F387" t="str">
        <f t="shared" ref="F387:F450" si="19">IF(COUNTIF(E387:E3385,E387)&gt;1,D387&amp;""&amp;VLOOKUP(E387,E388:F3385,2,FALSE),D387)</f>
        <v>周麗</v>
      </c>
      <c r="G387">
        <f t="shared" ref="G387:G450" si="20">LEN(F387)</f>
        <v>2</v>
      </c>
    </row>
    <row r="388" spans="1:7" x14ac:dyDescent="0.25">
      <c r="A388" t="s">
        <v>126</v>
      </c>
      <c r="B388" t="s">
        <v>396</v>
      </c>
      <c r="C388" t="s">
        <v>254</v>
      </c>
      <c r="D388" t="s">
        <v>371</v>
      </c>
      <c r="E388" t="str">
        <f t="shared" si="18"/>
        <v>綜一仁4月29日4</v>
      </c>
      <c r="F388" t="str">
        <f t="shared" si="19"/>
        <v>林俊賢</v>
      </c>
      <c r="G388">
        <f t="shared" si="20"/>
        <v>3</v>
      </c>
    </row>
    <row r="389" spans="1:7" x14ac:dyDescent="0.25">
      <c r="A389" t="s">
        <v>126</v>
      </c>
      <c r="B389" t="s">
        <v>396</v>
      </c>
      <c r="C389" t="s">
        <v>255</v>
      </c>
      <c r="D389" t="s">
        <v>156</v>
      </c>
      <c r="E389" t="str">
        <f t="shared" si="18"/>
        <v>綜一仁4月29日5</v>
      </c>
      <c r="F389" t="str">
        <f t="shared" si="19"/>
        <v>胡舒華</v>
      </c>
      <c r="G389">
        <f t="shared" si="20"/>
        <v>3</v>
      </c>
    </row>
    <row r="390" spans="1:7" x14ac:dyDescent="0.25">
      <c r="A390" t="s">
        <v>126</v>
      </c>
      <c r="B390" t="s">
        <v>396</v>
      </c>
      <c r="C390" t="s">
        <v>256</v>
      </c>
      <c r="D390" t="s">
        <v>156</v>
      </c>
      <c r="E390" t="str">
        <f t="shared" si="18"/>
        <v>綜一仁4月29日6</v>
      </c>
      <c r="F390" t="str">
        <f t="shared" si="19"/>
        <v>胡舒華</v>
      </c>
      <c r="G390">
        <f t="shared" si="20"/>
        <v>3</v>
      </c>
    </row>
    <row r="391" spans="1:7" x14ac:dyDescent="0.25">
      <c r="A391" t="s">
        <v>126</v>
      </c>
      <c r="B391" t="s">
        <v>396</v>
      </c>
      <c r="C391" t="s">
        <v>257</v>
      </c>
      <c r="D391" t="s">
        <v>156</v>
      </c>
      <c r="E391" t="str">
        <f t="shared" si="18"/>
        <v>綜一仁4月29日7</v>
      </c>
      <c r="F391" t="str">
        <f t="shared" si="19"/>
        <v>胡舒華</v>
      </c>
      <c r="G391">
        <f t="shared" si="20"/>
        <v>3</v>
      </c>
    </row>
    <row r="392" spans="1:7" x14ac:dyDescent="0.25">
      <c r="A392" t="s">
        <v>126</v>
      </c>
      <c r="B392" t="s">
        <v>397</v>
      </c>
      <c r="C392" t="s">
        <v>251</v>
      </c>
      <c r="D392" t="s">
        <v>174</v>
      </c>
      <c r="E392" t="str">
        <f t="shared" si="18"/>
        <v>綜一仁4月30日1</v>
      </c>
      <c r="F392" t="str">
        <f t="shared" si="19"/>
        <v>張淑芬</v>
      </c>
      <c r="G392">
        <f t="shared" si="20"/>
        <v>3</v>
      </c>
    </row>
    <row r="393" spans="1:7" x14ac:dyDescent="0.25">
      <c r="A393" t="s">
        <v>126</v>
      </c>
      <c r="B393" t="s">
        <v>397</v>
      </c>
      <c r="C393" t="s">
        <v>252</v>
      </c>
      <c r="D393" t="s">
        <v>128</v>
      </c>
      <c r="E393" t="str">
        <f t="shared" si="18"/>
        <v>綜一仁4月30日2</v>
      </c>
      <c r="F393" t="str">
        <f t="shared" si="19"/>
        <v>沈辰融</v>
      </c>
      <c r="G393">
        <f t="shared" si="20"/>
        <v>3</v>
      </c>
    </row>
    <row r="394" spans="1:7" x14ac:dyDescent="0.25">
      <c r="A394" t="s">
        <v>126</v>
      </c>
      <c r="B394" t="s">
        <v>397</v>
      </c>
      <c r="C394" t="s">
        <v>253</v>
      </c>
      <c r="D394" t="s">
        <v>128</v>
      </c>
      <c r="E394" t="str">
        <f t="shared" si="18"/>
        <v>綜一仁4月30日3</v>
      </c>
      <c r="F394" t="str">
        <f t="shared" si="19"/>
        <v>沈辰融</v>
      </c>
      <c r="G394">
        <f t="shared" si="20"/>
        <v>3</v>
      </c>
    </row>
    <row r="395" spans="1:7" x14ac:dyDescent="0.25">
      <c r="A395" t="s">
        <v>126</v>
      </c>
      <c r="B395" t="s">
        <v>397</v>
      </c>
      <c r="C395" t="s">
        <v>254</v>
      </c>
      <c r="D395" t="s">
        <v>128</v>
      </c>
      <c r="E395" t="str">
        <f t="shared" si="18"/>
        <v>綜一仁4月30日4</v>
      </c>
      <c r="F395" t="str">
        <f t="shared" si="19"/>
        <v>沈辰融</v>
      </c>
      <c r="G395">
        <f t="shared" si="20"/>
        <v>3</v>
      </c>
    </row>
    <row r="396" spans="1:7" x14ac:dyDescent="0.25">
      <c r="A396" t="s">
        <v>126</v>
      </c>
      <c r="B396" t="s">
        <v>397</v>
      </c>
      <c r="C396" t="s">
        <v>255</v>
      </c>
      <c r="D396" t="s">
        <v>373</v>
      </c>
      <c r="E396" t="str">
        <f t="shared" si="18"/>
        <v>綜一仁4月30日5</v>
      </c>
      <c r="F396" t="str">
        <f t="shared" si="19"/>
        <v>謝王杰</v>
      </c>
      <c r="G396">
        <f t="shared" si="20"/>
        <v>3</v>
      </c>
    </row>
    <row r="397" spans="1:7" x14ac:dyDescent="0.25">
      <c r="A397" t="s">
        <v>126</v>
      </c>
      <c r="B397" t="s">
        <v>397</v>
      </c>
      <c r="C397" t="s">
        <v>256</v>
      </c>
      <c r="D397" t="s">
        <v>199</v>
      </c>
      <c r="E397" t="str">
        <f t="shared" si="18"/>
        <v>綜一仁4月30日6</v>
      </c>
      <c r="F397" t="str">
        <f t="shared" si="19"/>
        <v>鍾玉磬</v>
      </c>
      <c r="G397">
        <f t="shared" si="20"/>
        <v>3</v>
      </c>
    </row>
    <row r="398" spans="1:7" x14ac:dyDescent="0.25">
      <c r="A398" t="s">
        <v>126</v>
      </c>
      <c r="B398" t="s">
        <v>397</v>
      </c>
      <c r="C398" t="s">
        <v>257</v>
      </c>
      <c r="D398" t="s">
        <v>199</v>
      </c>
      <c r="E398" t="str">
        <f t="shared" si="18"/>
        <v>綜一仁4月30日7</v>
      </c>
      <c r="F398" t="str">
        <f t="shared" si="19"/>
        <v>鍾玉磬</v>
      </c>
      <c r="G398">
        <f t="shared" si="20"/>
        <v>3</v>
      </c>
    </row>
    <row r="399" spans="1:7" x14ac:dyDescent="0.25">
      <c r="A399" t="s">
        <v>7</v>
      </c>
      <c r="B399" t="s">
        <v>396</v>
      </c>
      <c r="C399" t="s">
        <v>251</v>
      </c>
      <c r="D399" t="s">
        <v>222</v>
      </c>
      <c r="E399" t="str">
        <f t="shared" si="18"/>
        <v>食二仁4月29日1</v>
      </c>
      <c r="F399" t="str">
        <f t="shared" si="19"/>
        <v>黎采玟</v>
      </c>
      <c r="G399">
        <f t="shared" si="20"/>
        <v>3</v>
      </c>
    </row>
    <row r="400" spans="1:7" x14ac:dyDescent="0.25">
      <c r="A400" t="s">
        <v>7</v>
      </c>
      <c r="B400" t="s">
        <v>396</v>
      </c>
      <c r="C400" t="s">
        <v>252</v>
      </c>
      <c r="D400" t="s">
        <v>222</v>
      </c>
      <c r="E400" t="str">
        <f t="shared" si="18"/>
        <v>食二仁4月29日2</v>
      </c>
      <c r="F400" t="str">
        <f t="shared" si="19"/>
        <v>黎采玟</v>
      </c>
      <c r="G400">
        <f t="shared" si="20"/>
        <v>3</v>
      </c>
    </row>
    <row r="401" spans="1:7" x14ac:dyDescent="0.25">
      <c r="A401" t="s">
        <v>7</v>
      </c>
      <c r="B401" t="s">
        <v>396</v>
      </c>
      <c r="C401" t="s">
        <v>253</v>
      </c>
      <c r="D401" t="s">
        <v>222</v>
      </c>
      <c r="E401" t="str">
        <f t="shared" si="18"/>
        <v>食二仁4月29日3</v>
      </c>
      <c r="F401" t="str">
        <f t="shared" si="19"/>
        <v>黎采玟</v>
      </c>
      <c r="G401">
        <f t="shared" si="20"/>
        <v>3</v>
      </c>
    </row>
    <row r="402" spans="1:7" x14ac:dyDescent="0.25">
      <c r="A402" t="s">
        <v>7</v>
      </c>
      <c r="B402" t="s">
        <v>396</v>
      </c>
      <c r="C402" t="s">
        <v>254</v>
      </c>
      <c r="D402" t="s">
        <v>222</v>
      </c>
      <c r="E402" t="str">
        <f t="shared" si="18"/>
        <v>食二仁4月29日4</v>
      </c>
      <c r="F402" t="str">
        <f t="shared" si="19"/>
        <v>黎采玟</v>
      </c>
      <c r="G402">
        <f t="shared" si="20"/>
        <v>3</v>
      </c>
    </row>
    <row r="403" spans="1:7" x14ac:dyDescent="0.25">
      <c r="A403" t="s">
        <v>7</v>
      </c>
      <c r="B403" t="s">
        <v>396</v>
      </c>
      <c r="C403" t="s">
        <v>255</v>
      </c>
      <c r="D403" t="s">
        <v>51</v>
      </c>
      <c r="E403" t="str">
        <f t="shared" si="18"/>
        <v>食二仁4月29日5</v>
      </c>
      <c r="F403" t="str">
        <f t="shared" si="19"/>
        <v>溫俊卿</v>
      </c>
      <c r="G403">
        <f t="shared" si="20"/>
        <v>3</v>
      </c>
    </row>
    <row r="404" spans="1:7" x14ac:dyDescent="0.25">
      <c r="A404" t="s">
        <v>7</v>
      </c>
      <c r="B404" t="s">
        <v>396</v>
      </c>
      <c r="C404" t="s">
        <v>256</v>
      </c>
      <c r="D404" t="s">
        <v>81</v>
      </c>
      <c r="E404" t="str">
        <f t="shared" si="18"/>
        <v>食二仁4月29日6</v>
      </c>
      <c r="F404" t="str">
        <f t="shared" si="19"/>
        <v>邱靜瑤</v>
      </c>
      <c r="G404">
        <f t="shared" si="20"/>
        <v>3</v>
      </c>
    </row>
    <row r="405" spans="1:7" x14ac:dyDescent="0.25">
      <c r="A405" t="s">
        <v>7</v>
      </c>
      <c r="B405" t="s">
        <v>396</v>
      </c>
      <c r="C405" t="s">
        <v>257</v>
      </c>
      <c r="D405" t="s">
        <v>53</v>
      </c>
      <c r="E405" t="str">
        <f t="shared" si="18"/>
        <v>食二仁4月29日7</v>
      </c>
      <c r="F405" t="str">
        <f t="shared" si="19"/>
        <v>楊宗儒</v>
      </c>
      <c r="G405">
        <f t="shared" si="20"/>
        <v>3</v>
      </c>
    </row>
    <row r="406" spans="1:7" x14ac:dyDescent="0.25">
      <c r="A406" t="s">
        <v>7</v>
      </c>
      <c r="B406" t="s">
        <v>397</v>
      </c>
      <c r="C406" t="s">
        <v>251</v>
      </c>
      <c r="D406" t="s">
        <v>222</v>
      </c>
      <c r="E406" t="str">
        <f t="shared" si="18"/>
        <v>食二仁4月30日1</v>
      </c>
      <c r="F406" t="str">
        <f t="shared" si="19"/>
        <v>黎采玟</v>
      </c>
      <c r="G406">
        <f t="shared" si="20"/>
        <v>3</v>
      </c>
    </row>
    <row r="407" spans="1:7" x14ac:dyDescent="0.25">
      <c r="A407" t="s">
        <v>7</v>
      </c>
      <c r="B407" t="s">
        <v>397</v>
      </c>
      <c r="C407" t="s">
        <v>252</v>
      </c>
      <c r="D407" t="s">
        <v>370</v>
      </c>
      <c r="E407" t="str">
        <f t="shared" si="18"/>
        <v>食二仁4月30日2</v>
      </c>
      <c r="F407" t="str">
        <f t="shared" si="19"/>
        <v>徐瑞華</v>
      </c>
      <c r="G407">
        <f t="shared" si="20"/>
        <v>3</v>
      </c>
    </row>
    <row r="408" spans="1:7" x14ac:dyDescent="0.25">
      <c r="A408" t="s">
        <v>7</v>
      </c>
      <c r="B408" t="s">
        <v>397</v>
      </c>
      <c r="C408" t="s">
        <v>253</v>
      </c>
      <c r="D408" t="s">
        <v>53</v>
      </c>
      <c r="E408" t="str">
        <f t="shared" si="18"/>
        <v>食二仁4月30日3</v>
      </c>
      <c r="F408" t="str">
        <f t="shared" si="19"/>
        <v>楊宗儒</v>
      </c>
      <c r="G408">
        <f t="shared" si="20"/>
        <v>3</v>
      </c>
    </row>
    <row r="409" spans="1:7" x14ac:dyDescent="0.25">
      <c r="A409" t="s">
        <v>7</v>
      </c>
      <c r="B409" t="s">
        <v>397</v>
      </c>
      <c r="C409" t="s">
        <v>254</v>
      </c>
      <c r="D409" t="s">
        <v>81</v>
      </c>
      <c r="E409" t="str">
        <f t="shared" si="18"/>
        <v>食二仁4月30日4</v>
      </c>
      <c r="F409" t="str">
        <f t="shared" si="19"/>
        <v>邱靜瑤</v>
      </c>
      <c r="G409">
        <f t="shared" si="20"/>
        <v>3</v>
      </c>
    </row>
    <row r="410" spans="1:7" x14ac:dyDescent="0.25">
      <c r="A410" t="s">
        <v>7</v>
      </c>
      <c r="B410" t="s">
        <v>397</v>
      </c>
      <c r="C410" t="s">
        <v>255</v>
      </c>
      <c r="D410" t="s">
        <v>66</v>
      </c>
      <c r="E410" t="str">
        <f t="shared" si="18"/>
        <v>食二仁4月30日5</v>
      </c>
      <c r="F410" t="str">
        <f t="shared" si="19"/>
        <v/>
      </c>
      <c r="G410">
        <f t="shared" si="20"/>
        <v>0</v>
      </c>
    </row>
    <row r="411" spans="1:7" x14ac:dyDescent="0.25">
      <c r="A411" t="s">
        <v>7</v>
      </c>
      <c r="B411" t="s">
        <v>397</v>
      </c>
      <c r="C411" t="s">
        <v>256</v>
      </c>
      <c r="D411" t="s">
        <v>66</v>
      </c>
      <c r="E411" t="str">
        <f t="shared" si="18"/>
        <v>食二仁4月30日6</v>
      </c>
      <c r="F411" t="str">
        <f t="shared" si="19"/>
        <v/>
      </c>
      <c r="G411">
        <f t="shared" si="20"/>
        <v>0</v>
      </c>
    </row>
    <row r="412" spans="1:7" x14ac:dyDescent="0.25">
      <c r="A412" t="s">
        <v>7</v>
      </c>
      <c r="B412" t="s">
        <v>397</v>
      </c>
      <c r="C412" t="s">
        <v>257</v>
      </c>
      <c r="D412" t="s">
        <v>372</v>
      </c>
      <c r="E412" t="str">
        <f t="shared" si="18"/>
        <v>食二仁4月30日7</v>
      </c>
      <c r="F412" t="str">
        <f t="shared" si="19"/>
        <v>楊慕華</v>
      </c>
      <c r="G412">
        <f t="shared" si="20"/>
        <v>3</v>
      </c>
    </row>
    <row r="413" spans="1:7" x14ac:dyDescent="0.25">
      <c r="A413" t="s">
        <v>21</v>
      </c>
      <c r="B413" t="s">
        <v>396</v>
      </c>
      <c r="C413" t="s">
        <v>251</v>
      </c>
      <c r="D413" t="s">
        <v>88</v>
      </c>
      <c r="E413" t="str">
        <f t="shared" si="18"/>
        <v>電三仁4月29日1</v>
      </c>
      <c r="F413" t="str">
        <f t="shared" si="19"/>
        <v>莊志偉鍾世英</v>
      </c>
      <c r="G413">
        <f t="shared" si="20"/>
        <v>6</v>
      </c>
    </row>
    <row r="414" spans="1:7" x14ac:dyDescent="0.25">
      <c r="A414" t="s">
        <v>21</v>
      </c>
      <c r="B414" t="s">
        <v>396</v>
      </c>
      <c r="C414" t="s">
        <v>251</v>
      </c>
      <c r="D414" t="s">
        <v>146</v>
      </c>
      <c r="E414" t="str">
        <f t="shared" si="18"/>
        <v>電三仁4月29日1</v>
      </c>
      <c r="F414" t="str">
        <f t="shared" si="19"/>
        <v>鍾世英</v>
      </c>
      <c r="G414">
        <f t="shared" si="20"/>
        <v>3</v>
      </c>
    </row>
    <row r="415" spans="1:7" x14ac:dyDescent="0.25">
      <c r="A415" t="s">
        <v>21</v>
      </c>
      <c r="B415" t="s">
        <v>396</v>
      </c>
      <c r="C415" t="s">
        <v>252</v>
      </c>
      <c r="D415" t="s">
        <v>70</v>
      </c>
      <c r="E415" t="str">
        <f t="shared" si="18"/>
        <v>電三仁4月29日2</v>
      </c>
      <c r="F415" t="str">
        <f t="shared" si="19"/>
        <v>羅正斌傅傳仁邱光良</v>
      </c>
      <c r="G415">
        <f t="shared" si="20"/>
        <v>9</v>
      </c>
    </row>
    <row r="416" spans="1:7" x14ac:dyDescent="0.25">
      <c r="A416" t="s">
        <v>21</v>
      </c>
      <c r="B416" t="s">
        <v>396</v>
      </c>
      <c r="C416" t="s">
        <v>252</v>
      </c>
      <c r="D416" t="s">
        <v>135</v>
      </c>
      <c r="E416" t="str">
        <f t="shared" si="18"/>
        <v>電三仁4月29日2</v>
      </c>
      <c r="F416" t="str">
        <f t="shared" si="19"/>
        <v>傅傳仁邱光良</v>
      </c>
      <c r="G416">
        <f t="shared" si="20"/>
        <v>6</v>
      </c>
    </row>
    <row r="417" spans="1:7" x14ac:dyDescent="0.25">
      <c r="A417" t="s">
        <v>21</v>
      </c>
      <c r="B417" t="s">
        <v>396</v>
      </c>
      <c r="C417" t="s">
        <v>252</v>
      </c>
      <c r="D417" t="s">
        <v>56</v>
      </c>
      <c r="E417" t="str">
        <f t="shared" si="18"/>
        <v>電三仁4月29日2</v>
      </c>
      <c r="F417" t="str">
        <f t="shared" si="19"/>
        <v>邱光良</v>
      </c>
      <c r="G417">
        <f t="shared" si="20"/>
        <v>3</v>
      </c>
    </row>
    <row r="418" spans="1:7" x14ac:dyDescent="0.25">
      <c r="A418" t="s">
        <v>21</v>
      </c>
      <c r="B418" t="s">
        <v>396</v>
      </c>
      <c r="C418" t="s">
        <v>253</v>
      </c>
      <c r="D418" t="s">
        <v>70</v>
      </c>
      <c r="E418" t="str">
        <f t="shared" si="18"/>
        <v>電三仁4月29日3</v>
      </c>
      <c r="F418" t="str">
        <f t="shared" si="19"/>
        <v>羅正斌傅傳仁邱光良</v>
      </c>
      <c r="G418">
        <f t="shared" si="20"/>
        <v>9</v>
      </c>
    </row>
    <row r="419" spans="1:7" x14ac:dyDescent="0.25">
      <c r="A419" t="s">
        <v>11</v>
      </c>
      <c r="B419" t="s">
        <v>396</v>
      </c>
      <c r="C419" t="s">
        <v>251</v>
      </c>
      <c r="D419" t="s">
        <v>143</v>
      </c>
      <c r="E419" t="str">
        <f t="shared" si="18"/>
        <v>機二仁4月29日1</v>
      </c>
      <c r="F419" t="str">
        <f t="shared" si="19"/>
        <v>王雍智</v>
      </c>
      <c r="G419">
        <f t="shared" si="20"/>
        <v>3</v>
      </c>
    </row>
    <row r="420" spans="1:7" x14ac:dyDescent="0.25">
      <c r="A420" t="s">
        <v>11</v>
      </c>
      <c r="B420" t="s">
        <v>396</v>
      </c>
      <c r="C420" t="s">
        <v>252</v>
      </c>
      <c r="D420" t="s">
        <v>143</v>
      </c>
      <c r="E420" t="str">
        <f t="shared" si="18"/>
        <v>機二仁4月29日2</v>
      </c>
      <c r="F420" t="str">
        <f t="shared" si="19"/>
        <v>王雍智</v>
      </c>
      <c r="G420">
        <f t="shared" si="20"/>
        <v>3</v>
      </c>
    </row>
    <row r="421" spans="1:7" x14ac:dyDescent="0.25">
      <c r="A421" t="s">
        <v>11</v>
      </c>
      <c r="B421" t="s">
        <v>396</v>
      </c>
      <c r="C421" t="s">
        <v>253</v>
      </c>
      <c r="D421" t="s">
        <v>143</v>
      </c>
      <c r="E421" t="str">
        <f t="shared" si="18"/>
        <v>機二仁4月29日3</v>
      </c>
      <c r="F421" t="str">
        <f t="shared" si="19"/>
        <v>王雍智</v>
      </c>
      <c r="G421">
        <f t="shared" si="20"/>
        <v>3</v>
      </c>
    </row>
    <row r="422" spans="1:7" x14ac:dyDescent="0.25">
      <c r="A422" t="s">
        <v>11</v>
      </c>
      <c r="B422" t="s">
        <v>396</v>
      </c>
      <c r="C422" t="s">
        <v>254</v>
      </c>
      <c r="D422" t="s">
        <v>143</v>
      </c>
      <c r="E422" t="str">
        <f t="shared" si="18"/>
        <v>機二仁4月29日4</v>
      </c>
      <c r="F422" t="str">
        <f t="shared" si="19"/>
        <v>王雍智</v>
      </c>
      <c r="G422">
        <f t="shared" si="20"/>
        <v>3</v>
      </c>
    </row>
    <row r="423" spans="1:7" x14ac:dyDescent="0.25">
      <c r="A423" t="s">
        <v>11</v>
      </c>
      <c r="B423" t="s">
        <v>396</v>
      </c>
      <c r="C423" t="s">
        <v>255</v>
      </c>
      <c r="D423" t="s">
        <v>143</v>
      </c>
      <c r="E423" t="str">
        <f t="shared" si="18"/>
        <v>機二仁4月29日5</v>
      </c>
      <c r="F423" t="str">
        <f t="shared" si="19"/>
        <v>王雍智</v>
      </c>
      <c r="G423">
        <f t="shared" si="20"/>
        <v>3</v>
      </c>
    </row>
    <row r="424" spans="1:7" x14ac:dyDescent="0.25">
      <c r="A424" t="s">
        <v>11</v>
      </c>
      <c r="B424" t="s">
        <v>396</v>
      </c>
      <c r="C424" t="s">
        <v>256</v>
      </c>
      <c r="D424" t="s">
        <v>143</v>
      </c>
      <c r="E424" t="str">
        <f t="shared" si="18"/>
        <v>機二仁4月29日6</v>
      </c>
      <c r="F424" t="str">
        <f t="shared" si="19"/>
        <v>王雍智</v>
      </c>
      <c r="G424">
        <f t="shared" si="20"/>
        <v>3</v>
      </c>
    </row>
    <row r="425" spans="1:7" x14ac:dyDescent="0.25">
      <c r="A425" t="s">
        <v>11</v>
      </c>
      <c r="B425" t="s">
        <v>396</v>
      </c>
      <c r="C425" t="s">
        <v>257</v>
      </c>
      <c r="D425" t="s">
        <v>143</v>
      </c>
      <c r="E425" t="str">
        <f t="shared" si="18"/>
        <v>機二仁4月29日7</v>
      </c>
      <c r="F425" t="str">
        <f t="shared" si="19"/>
        <v>王雍智</v>
      </c>
      <c r="G425">
        <f t="shared" si="20"/>
        <v>3</v>
      </c>
    </row>
    <row r="426" spans="1:7" x14ac:dyDescent="0.25">
      <c r="A426" t="s">
        <v>11</v>
      </c>
      <c r="B426" t="s">
        <v>397</v>
      </c>
      <c r="C426" t="s">
        <v>251</v>
      </c>
      <c r="D426" t="s">
        <v>130</v>
      </c>
      <c r="E426" t="str">
        <f t="shared" si="18"/>
        <v>機二仁4月30日1</v>
      </c>
      <c r="F426" t="str">
        <f t="shared" si="19"/>
        <v>何家誠</v>
      </c>
      <c r="G426">
        <f t="shared" si="20"/>
        <v>3</v>
      </c>
    </row>
    <row r="427" spans="1:7" x14ac:dyDescent="0.25">
      <c r="A427" t="s">
        <v>0</v>
      </c>
      <c r="B427" t="s">
        <v>396</v>
      </c>
      <c r="C427" t="s">
        <v>251</v>
      </c>
      <c r="D427" t="s">
        <v>366</v>
      </c>
      <c r="E427" t="str">
        <f t="shared" si="18"/>
        <v>食一仁4月29日1</v>
      </c>
      <c r="F427" t="str">
        <f t="shared" si="19"/>
        <v>鍾菩璿</v>
      </c>
      <c r="G427">
        <f t="shared" si="20"/>
        <v>3</v>
      </c>
    </row>
    <row r="428" spans="1:7" x14ac:dyDescent="0.25">
      <c r="A428" t="s">
        <v>0</v>
      </c>
      <c r="B428" t="s">
        <v>396</v>
      </c>
      <c r="C428" t="s">
        <v>252</v>
      </c>
      <c r="D428" t="s">
        <v>98</v>
      </c>
      <c r="E428" t="str">
        <f t="shared" si="18"/>
        <v>食一仁4月29日2</v>
      </c>
      <c r="F428" t="str">
        <f t="shared" si="19"/>
        <v>賴俐妏</v>
      </c>
      <c r="G428">
        <f t="shared" si="20"/>
        <v>3</v>
      </c>
    </row>
    <row r="429" spans="1:7" x14ac:dyDescent="0.25">
      <c r="A429" t="s">
        <v>0</v>
      </c>
      <c r="B429" t="s">
        <v>396</v>
      </c>
      <c r="C429" t="s">
        <v>253</v>
      </c>
      <c r="D429" t="s">
        <v>50</v>
      </c>
      <c r="E429" t="str">
        <f t="shared" si="18"/>
        <v>食一仁4月29日3</v>
      </c>
      <c r="F429" t="str">
        <f t="shared" si="19"/>
        <v>林勳耀</v>
      </c>
      <c r="G429">
        <f t="shared" si="20"/>
        <v>3</v>
      </c>
    </row>
    <row r="430" spans="1:7" x14ac:dyDescent="0.25">
      <c r="A430" t="s">
        <v>0</v>
      </c>
      <c r="B430" t="s">
        <v>396</v>
      </c>
      <c r="C430" t="s">
        <v>254</v>
      </c>
      <c r="D430" t="s">
        <v>59</v>
      </c>
      <c r="E430" t="str">
        <f t="shared" si="18"/>
        <v>食一仁4月29日4</v>
      </c>
      <c r="F430" t="str">
        <f t="shared" si="19"/>
        <v>周古陽</v>
      </c>
      <c r="G430">
        <f t="shared" si="20"/>
        <v>3</v>
      </c>
    </row>
    <row r="431" spans="1:7" x14ac:dyDescent="0.25">
      <c r="A431" t="s">
        <v>0</v>
      </c>
      <c r="B431" t="s">
        <v>396</v>
      </c>
      <c r="C431" t="s">
        <v>255</v>
      </c>
      <c r="D431" t="s">
        <v>98</v>
      </c>
      <c r="E431" t="str">
        <f t="shared" si="18"/>
        <v>食一仁4月29日5</v>
      </c>
      <c r="F431" t="str">
        <f t="shared" si="19"/>
        <v>賴俐妏</v>
      </c>
      <c r="G431">
        <f t="shared" si="20"/>
        <v>3</v>
      </c>
    </row>
    <row r="432" spans="1:7" x14ac:dyDescent="0.25">
      <c r="A432" t="s">
        <v>0</v>
      </c>
      <c r="B432" t="s">
        <v>396</v>
      </c>
      <c r="C432" t="s">
        <v>256</v>
      </c>
      <c r="D432" t="s">
        <v>105</v>
      </c>
      <c r="E432" t="str">
        <f t="shared" si="18"/>
        <v>食一仁4月29日6</v>
      </c>
      <c r="F432" t="str">
        <f t="shared" si="19"/>
        <v>郭慧嫻賴俐妏</v>
      </c>
      <c r="G432">
        <f t="shared" si="20"/>
        <v>6</v>
      </c>
    </row>
    <row r="433" spans="1:7" x14ac:dyDescent="0.25">
      <c r="A433" t="s">
        <v>0</v>
      </c>
      <c r="B433" t="s">
        <v>396</v>
      </c>
      <c r="C433" t="s">
        <v>256</v>
      </c>
      <c r="D433" t="s">
        <v>98</v>
      </c>
      <c r="E433" t="str">
        <f t="shared" si="18"/>
        <v>食一仁4月29日6</v>
      </c>
      <c r="F433" t="str">
        <f t="shared" si="19"/>
        <v>賴俐妏</v>
      </c>
      <c r="G433">
        <f t="shared" si="20"/>
        <v>3</v>
      </c>
    </row>
    <row r="434" spans="1:7" x14ac:dyDescent="0.25">
      <c r="A434" t="s">
        <v>0</v>
      </c>
      <c r="B434" t="s">
        <v>396</v>
      </c>
      <c r="C434" t="s">
        <v>257</v>
      </c>
      <c r="D434" t="s">
        <v>105</v>
      </c>
      <c r="E434" t="str">
        <f t="shared" si="18"/>
        <v>食一仁4月29日7</v>
      </c>
      <c r="F434" t="str">
        <f t="shared" si="19"/>
        <v>郭慧嫻賴俐妏</v>
      </c>
      <c r="G434">
        <f t="shared" si="20"/>
        <v>6</v>
      </c>
    </row>
    <row r="435" spans="1:7" x14ac:dyDescent="0.25">
      <c r="A435" t="s">
        <v>0</v>
      </c>
      <c r="B435" t="s">
        <v>396</v>
      </c>
      <c r="C435" t="s">
        <v>257</v>
      </c>
      <c r="D435" t="s">
        <v>98</v>
      </c>
      <c r="E435" t="str">
        <f t="shared" si="18"/>
        <v>食一仁4月29日7</v>
      </c>
      <c r="F435" t="str">
        <f t="shared" si="19"/>
        <v>賴俐妏</v>
      </c>
      <c r="G435">
        <f t="shared" si="20"/>
        <v>3</v>
      </c>
    </row>
    <row r="436" spans="1:7" x14ac:dyDescent="0.25">
      <c r="A436" t="s">
        <v>0</v>
      </c>
      <c r="B436" t="s">
        <v>397</v>
      </c>
      <c r="C436" t="s">
        <v>251</v>
      </c>
      <c r="D436" t="s">
        <v>94</v>
      </c>
      <c r="E436" t="str">
        <f t="shared" si="18"/>
        <v>食一仁4月30日1</v>
      </c>
      <c r="F436" t="str">
        <f t="shared" si="19"/>
        <v>陳雅芸</v>
      </c>
      <c r="G436">
        <f t="shared" si="20"/>
        <v>3</v>
      </c>
    </row>
    <row r="437" spans="1:7" x14ac:dyDescent="0.25">
      <c r="A437" t="s">
        <v>0</v>
      </c>
      <c r="B437" t="s">
        <v>397</v>
      </c>
      <c r="C437" t="s">
        <v>252</v>
      </c>
      <c r="D437" t="s">
        <v>94</v>
      </c>
      <c r="E437" t="str">
        <f t="shared" si="18"/>
        <v>食一仁4月30日2</v>
      </c>
      <c r="F437" t="str">
        <f t="shared" si="19"/>
        <v>陳雅芸</v>
      </c>
      <c r="G437">
        <f t="shared" si="20"/>
        <v>3</v>
      </c>
    </row>
    <row r="438" spans="1:7" x14ac:dyDescent="0.25">
      <c r="A438" t="s">
        <v>0</v>
      </c>
      <c r="B438" t="s">
        <v>397</v>
      </c>
      <c r="C438" t="s">
        <v>253</v>
      </c>
      <c r="D438" t="s">
        <v>101</v>
      </c>
      <c r="E438" t="str">
        <f t="shared" si="18"/>
        <v>食一仁4月30日3</v>
      </c>
      <c r="F438" t="str">
        <f t="shared" si="19"/>
        <v>謝岱燕陳雅芸</v>
      </c>
      <c r="G438">
        <f t="shared" si="20"/>
        <v>6</v>
      </c>
    </row>
    <row r="439" spans="1:7" x14ac:dyDescent="0.25">
      <c r="A439" t="s">
        <v>0</v>
      </c>
      <c r="B439" t="s">
        <v>397</v>
      </c>
      <c r="C439" t="s">
        <v>253</v>
      </c>
      <c r="D439" t="s">
        <v>94</v>
      </c>
      <c r="E439" t="str">
        <f t="shared" si="18"/>
        <v>食一仁4月30日3</v>
      </c>
      <c r="F439" t="str">
        <f t="shared" si="19"/>
        <v>陳雅芸</v>
      </c>
      <c r="G439">
        <f t="shared" si="20"/>
        <v>3</v>
      </c>
    </row>
    <row r="440" spans="1:7" x14ac:dyDescent="0.25">
      <c r="A440" t="s">
        <v>0</v>
      </c>
      <c r="B440" t="s">
        <v>397</v>
      </c>
      <c r="C440" t="s">
        <v>254</v>
      </c>
      <c r="D440" t="s">
        <v>101</v>
      </c>
      <c r="E440" t="str">
        <f t="shared" si="18"/>
        <v>食一仁4月30日4</v>
      </c>
      <c r="F440" t="str">
        <f t="shared" si="19"/>
        <v>謝岱燕陳雅芸</v>
      </c>
      <c r="G440">
        <f t="shared" si="20"/>
        <v>6</v>
      </c>
    </row>
    <row r="441" spans="1:7" x14ac:dyDescent="0.25">
      <c r="A441" t="s">
        <v>0</v>
      </c>
      <c r="B441" t="s">
        <v>397</v>
      </c>
      <c r="C441" t="s">
        <v>254</v>
      </c>
      <c r="D441" t="s">
        <v>94</v>
      </c>
      <c r="E441" t="str">
        <f t="shared" si="18"/>
        <v>食一仁4月30日4</v>
      </c>
      <c r="F441" t="str">
        <f t="shared" si="19"/>
        <v>陳雅芸</v>
      </c>
      <c r="G441">
        <f t="shared" si="20"/>
        <v>3</v>
      </c>
    </row>
    <row r="442" spans="1:7" x14ac:dyDescent="0.25">
      <c r="A442" t="s">
        <v>0</v>
      </c>
      <c r="B442" t="s">
        <v>397</v>
      </c>
      <c r="C442" t="s">
        <v>255</v>
      </c>
      <c r="D442" t="s">
        <v>101</v>
      </c>
      <c r="E442" t="str">
        <f t="shared" si="18"/>
        <v>食一仁4月30日5</v>
      </c>
      <c r="F442" t="str">
        <f t="shared" si="19"/>
        <v>謝岱燕陳雅芸</v>
      </c>
      <c r="G442">
        <f t="shared" si="20"/>
        <v>6</v>
      </c>
    </row>
    <row r="443" spans="1:7" x14ac:dyDescent="0.25">
      <c r="A443" t="s">
        <v>0</v>
      </c>
      <c r="B443" t="s">
        <v>397</v>
      </c>
      <c r="C443" t="s">
        <v>255</v>
      </c>
      <c r="D443" t="s">
        <v>94</v>
      </c>
      <c r="E443" t="str">
        <f t="shared" si="18"/>
        <v>食一仁4月30日5</v>
      </c>
      <c r="F443" t="str">
        <f t="shared" si="19"/>
        <v>陳雅芸</v>
      </c>
      <c r="G443">
        <f t="shared" si="20"/>
        <v>3</v>
      </c>
    </row>
    <row r="444" spans="1:7" x14ac:dyDescent="0.25">
      <c r="A444" t="s">
        <v>0</v>
      </c>
      <c r="B444" t="s">
        <v>397</v>
      </c>
      <c r="C444" t="s">
        <v>256</v>
      </c>
      <c r="D444" t="s">
        <v>101</v>
      </c>
      <c r="E444" t="str">
        <f t="shared" si="18"/>
        <v>食一仁4月30日6</v>
      </c>
      <c r="F444" t="str">
        <f t="shared" si="19"/>
        <v>謝岱燕陳雅芸</v>
      </c>
      <c r="G444">
        <f t="shared" si="20"/>
        <v>6</v>
      </c>
    </row>
    <row r="445" spans="1:7" x14ac:dyDescent="0.25">
      <c r="A445" t="s">
        <v>0</v>
      </c>
      <c r="B445" t="s">
        <v>397</v>
      </c>
      <c r="C445" t="s">
        <v>256</v>
      </c>
      <c r="D445" t="s">
        <v>94</v>
      </c>
      <c r="E445" t="str">
        <f t="shared" si="18"/>
        <v>食一仁4月30日6</v>
      </c>
      <c r="F445" t="str">
        <f t="shared" si="19"/>
        <v>陳雅芸</v>
      </c>
      <c r="G445">
        <f t="shared" si="20"/>
        <v>3</v>
      </c>
    </row>
    <row r="446" spans="1:7" x14ac:dyDescent="0.25">
      <c r="A446" t="s">
        <v>0</v>
      </c>
      <c r="B446" t="s">
        <v>397</v>
      </c>
      <c r="C446" t="s">
        <v>257</v>
      </c>
      <c r="D446" t="s">
        <v>101</v>
      </c>
      <c r="E446" t="str">
        <f t="shared" si="18"/>
        <v>食一仁4月30日7</v>
      </c>
      <c r="F446" t="str">
        <f t="shared" si="19"/>
        <v>謝岱燕陳雅芸</v>
      </c>
      <c r="G446">
        <f t="shared" si="20"/>
        <v>6</v>
      </c>
    </row>
    <row r="447" spans="1:7" x14ac:dyDescent="0.25">
      <c r="A447" t="s">
        <v>0</v>
      </c>
      <c r="B447" t="s">
        <v>397</v>
      </c>
      <c r="C447" t="s">
        <v>257</v>
      </c>
      <c r="D447" t="s">
        <v>94</v>
      </c>
      <c r="E447" t="str">
        <f t="shared" si="18"/>
        <v>食一仁4月30日7</v>
      </c>
      <c r="F447" t="str">
        <f t="shared" si="19"/>
        <v>陳雅芸</v>
      </c>
      <c r="G447">
        <f t="shared" si="20"/>
        <v>3</v>
      </c>
    </row>
    <row r="448" spans="1:7" x14ac:dyDescent="0.25">
      <c r="A448" t="s">
        <v>1</v>
      </c>
      <c r="B448" t="s">
        <v>396</v>
      </c>
      <c r="C448" t="s">
        <v>251</v>
      </c>
      <c r="D448" t="s">
        <v>105</v>
      </c>
      <c r="E448" t="str">
        <f t="shared" si="18"/>
        <v>食一義4月29日1</v>
      </c>
      <c r="F448" t="str">
        <f t="shared" si="19"/>
        <v>郭慧嫻</v>
      </c>
      <c r="G448">
        <f t="shared" si="20"/>
        <v>3</v>
      </c>
    </row>
    <row r="449" spans="1:7" x14ac:dyDescent="0.25">
      <c r="A449" t="s">
        <v>1</v>
      </c>
      <c r="B449" t="s">
        <v>396</v>
      </c>
      <c r="C449" t="s">
        <v>252</v>
      </c>
      <c r="D449" t="s">
        <v>105</v>
      </c>
      <c r="E449" t="str">
        <f t="shared" si="18"/>
        <v>食一義4月29日2</v>
      </c>
      <c r="F449" t="str">
        <f t="shared" si="19"/>
        <v>郭慧嫻</v>
      </c>
      <c r="G449">
        <f t="shared" si="20"/>
        <v>3</v>
      </c>
    </row>
    <row r="450" spans="1:7" x14ac:dyDescent="0.25">
      <c r="A450" t="s">
        <v>1</v>
      </c>
      <c r="B450" t="s">
        <v>396</v>
      </c>
      <c r="C450" t="s">
        <v>253</v>
      </c>
      <c r="D450" t="s">
        <v>105</v>
      </c>
      <c r="E450" t="str">
        <f t="shared" si="18"/>
        <v>食一義4月29日3</v>
      </c>
      <c r="F450" t="str">
        <f t="shared" si="19"/>
        <v>郭慧嫻賴俐妏</v>
      </c>
      <c r="G450">
        <f t="shared" si="20"/>
        <v>6</v>
      </c>
    </row>
    <row r="451" spans="1:7" x14ac:dyDescent="0.25">
      <c r="A451" t="s">
        <v>1</v>
      </c>
      <c r="B451" t="s">
        <v>396</v>
      </c>
      <c r="C451" t="s">
        <v>253</v>
      </c>
      <c r="D451" t="s">
        <v>98</v>
      </c>
      <c r="E451" t="str">
        <f t="shared" ref="E451:E514" si="21">A451&amp;B451&amp;C451</f>
        <v>食一義4月29日3</v>
      </c>
      <c r="F451" t="str">
        <f t="shared" ref="F451:F514" si="22">IF(COUNTIF(E451:E3449,E451)&gt;1,D451&amp;""&amp;VLOOKUP(E451,E452:F3449,2,FALSE),D451)</f>
        <v>賴俐妏</v>
      </c>
      <c r="G451">
        <f t="shared" ref="G451:G514" si="23">LEN(F451)</f>
        <v>3</v>
      </c>
    </row>
    <row r="452" spans="1:7" x14ac:dyDescent="0.25">
      <c r="A452" t="s">
        <v>1</v>
      </c>
      <c r="B452" t="s">
        <v>396</v>
      </c>
      <c r="C452" t="s">
        <v>254</v>
      </c>
      <c r="D452" t="s">
        <v>105</v>
      </c>
      <c r="E452" t="str">
        <f t="shared" si="21"/>
        <v>食一義4月29日4</v>
      </c>
      <c r="F452" t="str">
        <f t="shared" si="22"/>
        <v>郭慧嫻賴俐妏</v>
      </c>
      <c r="G452">
        <f t="shared" si="23"/>
        <v>6</v>
      </c>
    </row>
    <row r="453" spans="1:7" x14ac:dyDescent="0.25">
      <c r="A453" t="s">
        <v>1</v>
      </c>
      <c r="B453" t="s">
        <v>396</v>
      </c>
      <c r="C453" t="s">
        <v>254</v>
      </c>
      <c r="D453" t="s">
        <v>98</v>
      </c>
      <c r="E453" t="str">
        <f t="shared" si="21"/>
        <v>食一義4月29日4</v>
      </c>
      <c r="F453" t="str">
        <f t="shared" si="22"/>
        <v>賴俐妏</v>
      </c>
      <c r="G453">
        <f t="shared" si="23"/>
        <v>3</v>
      </c>
    </row>
    <row r="454" spans="1:7" x14ac:dyDescent="0.25">
      <c r="A454" t="s">
        <v>1</v>
      </c>
      <c r="B454" t="s">
        <v>396</v>
      </c>
      <c r="C454" t="s">
        <v>255</v>
      </c>
      <c r="D454" t="s">
        <v>366</v>
      </c>
      <c r="E454" t="str">
        <f t="shared" si="21"/>
        <v>食一義4月29日5</v>
      </c>
      <c r="F454" t="str">
        <f t="shared" si="22"/>
        <v>鍾菩璿</v>
      </c>
      <c r="G454">
        <f t="shared" si="23"/>
        <v>3</v>
      </c>
    </row>
    <row r="455" spans="1:7" x14ac:dyDescent="0.25">
      <c r="A455" t="s">
        <v>1</v>
      </c>
      <c r="B455" t="s">
        <v>396</v>
      </c>
      <c r="C455" t="s">
        <v>256</v>
      </c>
      <c r="D455" t="s">
        <v>96</v>
      </c>
      <c r="E455" t="str">
        <f t="shared" si="21"/>
        <v>食一義4月29日6</v>
      </c>
      <c r="F455" t="str">
        <f t="shared" si="22"/>
        <v>陳怡如</v>
      </c>
      <c r="G455">
        <f t="shared" si="23"/>
        <v>3</v>
      </c>
    </row>
    <row r="456" spans="1:7" x14ac:dyDescent="0.25">
      <c r="A456" t="s">
        <v>1</v>
      </c>
      <c r="B456" t="s">
        <v>396</v>
      </c>
      <c r="C456" t="s">
        <v>257</v>
      </c>
      <c r="D456" t="s">
        <v>111</v>
      </c>
      <c r="E456" t="str">
        <f t="shared" si="21"/>
        <v>食一義4月29日7</v>
      </c>
      <c r="F456" t="str">
        <f t="shared" si="22"/>
        <v>邱垂杰</v>
      </c>
      <c r="G456">
        <f t="shared" si="23"/>
        <v>3</v>
      </c>
    </row>
    <row r="457" spans="1:7" x14ac:dyDescent="0.25">
      <c r="A457" t="s">
        <v>1</v>
      </c>
      <c r="B457" t="s">
        <v>397</v>
      </c>
      <c r="C457" t="s">
        <v>251</v>
      </c>
      <c r="D457" t="s">
        <v>159</v>
      </c>
      <c r="E457" t="str">
        <f t="shared" si="21"/>
        <v>食一義4月30日1</v>
      </c>
      <c r="F457" t="str">
        <f t="shared" si="22"/>
        <v>胡文宗</v>
      </c>
      <c r="G457">
        <f t="shared" si="23"/>
        <v>3</v>
      </c>
    </row>
    <row r="458" spans="1:7" x14ac:dyDescent="0.25">
      <c r="A458" t="s">
        <v>1</v>
      </c>
      <c r="B458" t="s">
        <v>397</v>
      </c>
      <c r="C458" t="s">
        <v>252</v>
      </c>
      <c r="D458" t="s">
        <v>367</v>
      </c>
      <c r="E458" t="str">
        <f t="shared" si="21"/>
        <v>食一義4月30日2</v>
      </c>
      <c r="F458" t="str">
        <f t="shared" si="22"/>
        <v>江寬玗</v>
      </c>
      <c r="G458">
        <f t="shared" si="23"/>
        <v>3</v>
      </c>
    </row>
    <row r="459" spans="1:7" x14ac:dyDescent="0.25">
      <c r="A459" t="s">
        <v>1</v>
      </c>
      <c r="B459" t="s">
        <v>397</v>
      </c>
      <c r="C459" t="s">
        <v>253</v>
      </c>
      <c r="D459" t="s">
        <v>98</v>
      </c>
      <c r="E459" t="str">
        <f t="shared" si="21"/>
        <v>食一義4月30日3</v>
      </c>
      <c r="F459" t="str">
        <f t="shared" si="22"/>
        <v>賴俐妏</v>
      </c>
      <c r="G459">
        <f t="shared" si="23"/>
        <v>3</v>
      </c>
    </row>
    <row r="460" spans="1:7" x14ac:dyDescent="0.25">
      <c r="A460" t="s">
        <v>1</v>
      </c>
      <c r="B460" t="s">
        <v>397</v>
      </c>
      <c r="C460" t="s">
        <v>254</v>
      </c>
      <c r="D460" t="s">
        <v>159</v>
      </c>
      <c r="E460" t="str">
        <f t="shared" si="21"/>
        <v>食一義4月30日4</v>
      </c>
      <c r="F460" t="str">
        <f t="shared" si="22"/>
        <v>胡文宗</v>
      </c>
      <c r="G460">
        <f t="shared" si="23"/>
        <v>3</v>
      </c>
    </row>
    <row r="461" spans="1:7" x14ac:dyDescent="0.25">
      <c r="A461" t="s">
        <v>1</v>
      </c>
      <c r="B461" t="s">
        <v>397</v>
      </c>
      <c r="C461" t="s">
        <v>255</v>
      </c>
      <c r="D461" t="s">
        <v>96</v>
      </c>
      <c r="E461" t="str">
        <f t="shared" si="21"/>
        <v>食一義4月30日5</v>
      </c>
      <c r="F461" t="str">
        <f t="shared" si="22"/>
        <v>陳怡如</v>
      </c>
      <c r="G461">
        <f t="shared" si="23"/>
        <v>3</v>
      </c>
    </row>
    <row r="462" spans="1:7" x14ac:dyDescent="0.25">
      <c r="A462" t="s">
        <v>1</v>
      </c>
      <c r="B462" t="s">
        <v>397</v>
      </c>
      <c r="C462" t="s">
        <v>256</v>
      </c>
      <c r="D462" t="s">
        <v>85</v>
      </c>
      <c r="E462" t="str">
        <f t="shared" si="21"/>
        <v>食一義4月30日6</v>
      </c>
      <c r="F462" t="str">
        <f t="shared" si="22"/>
        <v>江其龍</v>
      </c>
      <c r="G462">
        <f t="shared" si="23"/>
        <v>3</v>
      </c>
    </row>
    <row r="463" spans="1:7" x14ac:dyDescent="0.25">
      <c r="A463" t="s">
        <v>1</v>
      </c>
      <c r="B463" t="s">
        <v>397</v>
      </c>
      <c r="C463" t="s">
        <v>257</v>
      </c>
      <c r="D463" t="s">
        <v>50</v>
      </c>
      <c r="E463" t="str">
        <f t="shared" si="21"/>
        <v>食一義4月30日7</v>
      </c>
      <c r="F463" t="str">
        <f t="shared" si="22"/>
        <v>林勳耀</v>
      </c>
      <c r="G463">
        <f t="shared" si="23"/>
        <v>3</v>
      </c>
    </row>
    <row r="464" spans="1:7" x14ac:dyDescent="0.25">
      <c r="A464" t="s">
        <v>2</v>
      </c>
      <c r="B464" t="s">
        <v>396</v>
      </c>
      <c r="C464" t="s">
        <v>251</v>
      </c>
      <c r="D464" t="s">
        <v>81</v>
      </c>
      <c r="E464" t="str">
        <f t="shared" si="21"/>
        <v>園一仁4月29日1</v>
      </c>
      <c r="F464" t="str">
        <f t="shared" si="22"/>
        <v>邱靜瑤</v>
      </c>
      <c r="G464">
        <f t="shared" si="23"/>
        <v>3</v>
      </c>
    </row>
    <row r="465" spans="1:7" x14ac:dyDescent="0.25">
      <c r="A465" t="s">
        <v>11</v>
      </c>
      <c r="B465" t="s">
        <v>397</v>
      </c>
      <c r="C465" t="s">
        <v>252</v>
      </c>
      <c r="D465" t="s">
        <v>130</v>
      </c>
      <c r="E465" t="str">
        <f t="shared" si="21"/>
        <v>機二仁4月30日2</v>
      </c>
      <c r="F465" t="str">
        <f t="shared" si="22"/>
        <v>何家誠</v>
      </c>
      <c r="G465">
        <f t="shared" si="23"/>
        <v>3</v>
      </c>
    </row>
    <row r="466" spans="1:7" x14ac:dyDescent="0.25">
      <c r="A466" t="s">
        <v>11</v>
      </c>
      <c r="B466" t="s">
        <v>397</v>
      </c>
      <c r="C466" t="s">
        <v>253</v>
      </c>
      <c r="D466" t="s">
        <v>130</v>
      </c>
      <c r="E466" t="str">
        <f t="shared" si="21"/>
        <v>機二仁4月30日3</v>
      </c>
      <c r="F466" t="str">
        <f t="shared" si="22"/>
        <v>何家誠</v>
      </c>
      <c r="G466">
        <f t="shared" si="23"/>
        <v>3</v>
      </c>
    </row>
    <row r="467" spans="1:7" x14ac:dyDescent="0.25">
      <c r="A467" t="s">
        <v>11</v>
      </c>
      <c r="B467" t="s">
        <v>397</v>
      </c>
      <c r="C467" t="s">
        <v>254</v>
      </c>
      <c r="D467" t="s">
        <v>130</v>
      </c>
      <c r="E467" t="str">
        <f t="shared" si="21"/>
        <v>機二仁4月30日4</v>
      </c>
      <c r="F467" t="str">
        <f t="shared" si="22"/>
        <v>何家誠</v>
      </c>
      <c r="G467">
        <f t="shared" si="23"/>
        <v>3</v>
      </c>
    </row>
    <row r="468" spans="1:7" x14ac:dyDescent="0.25">
      <c r="A468" t="s">
        <v>11</v>
      </c>
      <c r="B468" t="s">
        <v>397</v>
      </c>
      <c r="C468" t="s">
        <v>255</v>
      </c>
      <c r="D468" t="s">
        <v>132</v>
      </c>
      <c r="E468" t="str">
        <f t="shared" si="21"/>
        <v>機二仁4月30日5</v>
      </c>
      <c r="F468" t="str">
        <f t="shared" si="22"/>
        <v>莫建勳</v>
      </c>
      <c r="G468">
        <f t="shared" si="23"/>
        <v>3</v>
      </c>
    </row>
    <row r="469" spans="1:7" x14ac:dyDescent="0.25">
      <c r="A469" t="s">
        <v>11</v>
      </c>
      <c r="B469" t="s">
        <v>397</v>
      </c>
      <c r="C469" t="s">
        <v>256</v>
      </c>
      <c r="D469" t="s">
        <v>132</v>
      </c>
      <c r="E469" t="str">
        <f t="shared" si="21"/>
        <v>機二仁4月30日6</v>
      </c>
      <c r="F469" t="str">
        <f t="shared" si="22"/>
        <v>莫建勳</v>
      </c>
      <c r="G469">
        <f t="shared" si="23"/>
        <v>3</v>
      </c>
    </row>
    <row r="470" spans="1:7" x14ac:dyDescent="0.25">
      <c r="A470" t="s">
        <v>11</v>
      </c>
      <c r="B470" t="s">
        <v>397</v>
      </c>
      <c r="C470" t="s">
        <v>257</v>
      </c>
      <c r="D470" t="s">
        <v>132</v>
      </c>
      <c r="E470" t="str">
        <f t="shared" si="21"/>
        <v>機二仁4月30日7</v>
      </c>
      <c r="F470" t="str">
        <f t="shared" si="22"/>
        <v>莫建勳</v>
      </c>
      <c r="G470">
        <f t="shared" si="23"/>
        <v>3</v>
      </c>
    </row>
    <row r="471" spans="1:7" x14ac:dyDescent="0.25">
      <c r="A471" t="s">
        <v>10</v>
      </c>
      <c r="B471" t="s">
        <v>396</v>
      </c>
      <c r="C471" t="s">
        <v>251</v>
      </c>
      <c r="D471" t="s">
        <v>115</v>
      </c>
      <c r="E471" t="str">
        <f t="shared" si="21"/>
        <v>室二仁4月29日1</v>
      </c>
      <c r="F471" t="str">
        <f t="shared" si="22"/>
        <v>徐維鴻蔡美玲</v>
      </c>
      <c r="G471">
        <f t="shared" si="23"/>
        <v>6</v>
      </c>
    </row>
    <row r="472" spans="1:7" x14ac:dyDescent="0.25">
      <c r="A472" t="s">
        <v>10</v>
      </c>
      <c r="B472" t="s">
        <v>396</v>
      </c>
      <c r="C472" t="s">
        <v>251</v>
      </c>
      <c r="D472" t="s">
        <v>369</v>
      </c>
      <c r="E472" t="str">
        <f t="shared" si="21"/>
        <v>室二仁4月29日1</v>
      </c>
      <c r="F472" t="str">
        <f t="shared" si="22"/>
        <v>蔡美玲</v>
      </c>
      <c r="G472">
        <f t="shared" si="23"/>
        <v>3</v>
      </c>
    </row>
    <row r="473" spans="1:7" x14ac:dyDescent="0.25">
      <c r="A473" t="s">
        <v>10</v>
      </c>
      <c r="B473" t="s">
        <v>396</v>
      </c>
      <c r="C473" t="s">
        <v>252</v>
      </c>
      <c r="D473" t="s">
        <v>115</v>
      </c>
      <c r="E473" t="str">
        <f t="shared" si="21"/>
        <v>室二仁4月29日2</v>
      </c>
      <c r="F473" t="str">
        <f t="shared" si="22"/>
        <v>徐維鴻蔡美玲</v>
      </c>
      <c r="G473">
        <f t="shared" si="23"/>
        <v>6</v>
      </c>
    </row>
    <row r="474" spans="1:7" x14ac:dyDescent="0.25">
      <c r="A474" t="s">
        <v>10</v>
      </c>
      <c r="B474" t="s">
        <v>396</v>
      </c>
      <c r="C474" t="s">
        <v>252</v>
      </c>
      <c r="D474" t="s">
        <v>369</v>
      </c>
      <c r="E474" t="str">
        <f t="shared" si="21"/>
        <v>室二仁4月29日2</v>
      </c>
      <c r="F474" t="str">
        <f t="shared" si="22"/>
        <v>蔡美玲</v>
      </c>
      <c r="G474">
        <f t="shared" si="23"/>
        <v>3</v>
      </c>
    </row>
    <row r="475" spans="1:7" x14ac:dyDescent="0.25">
      <c r="A475" t="s">
        <v>10</v>
      </c>
      <c r="B475" t="s">
        <v>396</v>
      </c>
      <c r="C475" t="s">
        <v>253</v>
      </c>
      <c r="D475" t="s">
        <v>115</v>
      </c>
      <c r="E475" t="str">
        <f t="shared" si="21"/>
        <v>室二仁4月29日3</v>
      </c>
      <c r="F475" t="str">
        <f t="shared" si="22"/>
        <v>徐維鴻蔡美玲</v>
      </c>
      <c r="G475">
        <f t="shared" si="23"/>
        <v>6</v>
      </c>
    </row>
    <row r="476" spans="1:7" x14ac:dyDescent="0.25">
      <c r="A476" t="s">
        <v>10</v>
      </c>
      <c r="B476" t="s">
        <v>396</v>
      </c>
      <c r="C476" t="s">
        <v>253</v>
      </c>
      <c r="D476" t="s">
        <v>369</v>
      </c>
      <c r="E476" t="str">
        <f t="shared" si="21"/>
        <v>室二仁4月29日3</v>
      </c>
      <c r="F476" t="str">
        <f t="shared" si="22"/>
        <v>蔡美玲</v>
      </c>
      <c r="G476">
        <f t="shared" si="23"/>
        <v>3</v>
      </c>
    </row>
    <row r="477" spans="1:7" x14ac:dyDescent="0.25">
      <c r="A477" t="s">
        <v>10</v>
      </c>
      <c r="B477" t="s">
        <v>396</v>
      </c>
      <c r="C477" t="s">
        <v>254</v>
      </c>
      <c r="D477" t="s">
        <v>159</v>
      </c>
      <c r="E477" t="str">
        <f t="shared" si="21"/>
        <v>室二仁4月29日4</v>
      </c>
      <c r="F477" t="str">
        <f t="shared" si="22"/>
        <v>胡文宗</v>
      </c>
      <c r="G477">
        <f t="shared" si="23"/>
        <v>3</v>
      </c>
    </row>
    <row r="478" spans="1:7" x14ac:dyDescent="0.25">
      <c r="A478" t="s">
        <v>10</v>
      </c>
      <c r="B478" t="s">
        <v>396</v>
      </c>
      <c r="C478" t="s">
        <v>255</v>
      </c>
      <c r="D478" t="s">
        <v>320</v>
      </c>
      <c r="E478" t="str">
        <f t="shared" si="21"/>
        <v>室二仁4月29日5</v>
      </c>
      <c r="F478" t="str">
        <f t="shared" si="22"/>
        <v>錢癸真蔡美玲</v>
      </c>
      <c r="G478">
        <f t="shared" si="23"/>
        <v>6</v>
      </c>
    </row>
    <row r="479" spans="1:7" x14ac:dyDescent="0.25">
      <c r="A479" t="s">
        <v>10</v>
      </c>
      <c r="B479" t="s">
        <v>396</v>
      </c>
      <c r="C479" t="s">
        <v>255</v>
      </c>
      <c r="D479" t="s">
        <v>369</v>
      </c>
      <c r="E479" t="str">
        <f t="shared" si="21"/>
        <v>室二仁4月29日5</v>
      </c>
      <c r="F479" t="str">
        <f t="shared" si="22"/>
        <v>蔡美玲</v>
      </c>
      <c r="G479">
        <f t="shared" si="23"/>
        <v>3</v>
      </c>
    </row>
    <row r="480" spans="1:7" x14ac:dyDescent="0.25">
      <c r="A480" t="s">
        <v>10</v>
      </c>
      <c r="B480" t="s">
        <v>396</v>
      </c>
      <c r="C480" t="s">
        <v>256</v>
      </c>
      <c r="D480" t="s">
        <v>320</v>
      </c>
      <c r="E480" t="str">
        <f t="shared" si="21"/>
        <v>室二仁4月29日6</v>
      </c>
      <c r="F480" t="str">
        <f t="shared" si="22"/>
        <v>錢癸真蔡美玲</v>
      </c>
      <c r="G480">
        <f t="shared" si="23"/>
        <v>6</v>
      </c>
    </row>
    <row r="481" spans="1:7" x14ac:dyDescent="0.25">
      <c r="A481" t="s">
        <v>10</v>
      </c>
      <c r="B481" t="s">
        <v>396</v>
      </c>
      <c r="C481" t="s">
        <v>256</v>
      </c>
      <c r="D481" t="s">
        <v>369</v>
      </c>
      <c r="E481" t="str">
        <f t="shared" si="21"/>
        <v>室二仁4月29日6</v>
      </c>
      <c r="F481" t="str">
        <f t="shared" si="22"/>
        <v>蔡美玲</v>
      </c>
      <c r="G481">
        <f t="shared" si="23"/>
        <v>3</v>
      </c>
    </row>
    <row r="482" spans="1:7" x14ac:dyDescent="0.25">
      <c r="A482" t="s">
        <v>10</v>
      </c>
      <c r="B482" t="s">
        <v>396</v>
      </c>
      <c r="C482" t="s">
        <v>257</v>
      </c>
      <c r="D482" t="s">
        <v>320</v>
      </c>
      <c r="E482" t="str">
        <f t="shared" si="21"/>
        <v>室二仁4月29日7</v>
      </c>
      <c r="F482" t="str">
        <f t="shared" si="22"/>
        <v>錢癸真蔡美玲</v>
      </c>
      <c r="G482">
        <f t="shared" si="23"/>
        <v>6</v>
      </c>
    </row>
    <row r="483" spans="1:7" x14ac:dyDescent="0.25">
      <c r="A483" t="s">
        <v>10</v>
      </c>
      <c r="B483" t="s">
        <v>396</v>
      </c>
      <c r="C483" t="s">
        <v>257</v>
      </c>
      <c r="D483" t="s">
        <v>369</v>
      </c>
      <c r="E483" t="str">
        <f t="shared" si="21"/>
        <v>室二仁4月29日7</v>
      </c>
      <c r="F483" t="str">
        <f t="shared" si="22"/>
        <v>蔡美玲</v>
      </c>
      <c r="G483">
        <f t="shared" si="23"/>
        <v>3</v>
      </c>
    </row>
    <row r="484" spans="1:7" x14ac:dyDescent="0.25">
      <c r="A484" t="s">
        <v>10</v>
      </c>
      <c r="B484" t="s">
        <v>397</v>
      </c>
      <c r="C484" t="s">
        <v>251</v>
      </c>
      <c r="D484" t="s">
        <v>68</v>
      </c>
      <c r="E484" t="str">
        <f t="shared" si="21"/>
        <v>室二仁4月30日1</v>
      </c>
      <c r="F484" t="str">
        <f t="shared" si="22"/>
        <v>謝佩君</v>
      </c>
      <c r="G484">
        <f t="shared" si="23"/>
        <v>3</v>
      </c>
    </row>
    <row r="485" spans="1:7" x14ac:dyDescent="0.25">
      <c r="A485" t="s">
        <v>10</v>
      </c>
      <c r="B485" t="s">
        <v>397</v>
      </c>
      <c r="C485" t="s">
        <v>252</v>
      </c>
      <c r="D485" t="s">
        <v>85</v>
      </c>
      <c r="E485" t="str">
        <f t="shared" si="21"/>
        <v>室二仁4月30日2</v>
      </c>
      <c r="F485" t="str">
        <f t="shared" si="22"/>
        <v>江其龍</v>
      </c>
      <c r="G485">
        <f t="shared" si="23"/>
        <v>3</v>
      </c>
    </row>
    <row r="486" spans="1:7" x14ac:dyDescent="0.25">
      <c r="A486" t="s">
        <v>10</v>
      </c>
      <c r="B486" t="s">
        <v>397</v>
      </c>
      <c r="C486" t="s">
        <v>253</v>
      </c>
      <c r="D486" t="s">
        <v>320</v>
      </c>
      <c r="E486" t="str">
        <f t="shared" si="21"/>
        <v>室二仁4月30日3</v>
      </c>
      <c r="F486" t="str">
        <f t="shared" si="22"/>
        <v>錢癸真</v>
      </c>
      <c r="G486">
        <f t="shared" si="23"/>
        <v>3</v>
      </c>
    </row>
    <row r="487" spans="1:7" x14ac:dyDescent="0.25">
      <c r="A487" t="s">
        <v>10</v>
      </c>
      <c r="B487" t="s">
        <v>397</v>
      </c>
      <c r="C487" t="s">
        <v>254</v>
      </c>
      <c r="D487" t="s">
        <v>320</v>
      </c>
      <c r="E487" t="str">
        <f t="shared" si="21"/>
        <v>室二仁4月30日4</v>
      </c>
      <c r="F487" t="str">
        <f t="shared" si="22"/>
        <v>錢癸真</v>
      </c>
      <c r="G487">
        <f t="shared" si="23"/>
        <v>3</v>
      </c>
    </row>
    <row r="488" spans="1:7" x14ac:dyDescent="0.25">
      <c r="A488" t="s">
        <v>10</v>
      </c>
      <c r="B488" t="s">
        <v>397</v>
      </c>
      <c r="C488" t="s">
        <v>255</v>
      </c>
      <c r="D488" t="s">
        <v>66</v>
      </c>
      <c r="E488" t="str">
        <f t="shared" si="21"/>
        <v>室二仁4月30日5</v>
      </c>
      <c r="F488" t="str">
        <f t="shared" si="22"/>
        <v/>
      </c>
      <c r="G488">
        <f t="shared" si="23"/>
        <v>0</v>
      </c>
    </row>
    <row r="489" spans="1:7" x14ac:dyDescent="0.25">
      <c r="A489" t="s">
        <v>10</v>
      </c>
      <c r="B489" t="s">
        <v>397</v>
      </c>
      <c r="C489" t="s">
        <v>256</v>
      </c>
      <c r="D489" t="s">
        <v>66</v>
      </c>
      <c r="E489" t="str">
        <f t="shared" si="21"/>
        <v>室二仁4月30日6</v>
      </c>
      <c r="F489" t="str">
        <f t="shared" si="22"/>
        <v/>
      </c>
      <c r="G489">
        <f t="shared" si="23"/>
        <v>0</v>
      </c>
    </row>
    <row r="490" spans="1:7" x14ac:dyDescent="0.25">
      <c r="A490" t="s">
        <v>10</v>
      </c>
      <c r="B490" t="s">
        <v>397</v>
      </c>
      <c r="C490" t="s">
        <v>257</v>
      </c>
      <c r="D490" t="s">
        <v>159</v>
      </c>
      <c r="E490" t="str">
        <f t="shared" si="21"/>
        <v>室二仁4月30日7</v>
      </c>
      <c r="F490" t="str">
        <f t="shared" si="22"/>
        <v>胡文宗</v>
      </c>
      <c r="G490">
        <f t="shared" si="23"/>
        <v>3</v>
      </c>
    </row>
    <row r="491" spans="1:7" x14ac:dyDescent="0.25">
      <c r="A491" t="s">
        <v>21</v>
      </c>
      <c r="B491" t="s">
        <v>396</v>
      </c>
      <c r="C491" t="s">
        <v>253</v>
      </c>
      <c r="D491" t="s">
        <v>135</v>
      </c>
      <c r="E491" t="str">
        <f t="shared" si="21"/>
        <v>電三仁4月29日3</v>
      </c>
      <c r="F491" t="str">
        <f t="shared" si="22"/>
        <v>傅傳仁邱光良</v>
      </c>
      <c r="G491">
        <f t="shared" si="23"/>
        <v>6</v>
      </c>
    </row>
    <row r="492" spans="1:7" x14ac:dyDescent="0.25">
      <c r="A492" t="s">
        <v>21</v>
      </c>
      <c r="B492" t="s">
        <v>396</v>
      </c>
      <c r="C492" t="s">
        <v>253</v>
      </c>
      <c r="D492" t="s">
        <v>56</v>
      </c>
      <c r="E492" t="str">
        <f t="shared" si="21"/>
        <v>電三仁4月29日3</v>
      </c>
      <c r="F492" t="str">
        <f t="shared" si="22"/>
        <v>邱光良</v>
      </c>
      <c r="G492">
        <f t="shared" si="23"/>
        <v>3</v>
      </c>
    </row>
    <row r="493" spans="1:7" x14ac:dyDescent="0.25">
      <c r="A493" t="s">
        <v>21</v>
      </c>
      <c r="B493" t="s">
        <v>396</v>
      </c>
      <c r="C493" t="s">
        <v>254</v>
      </c>
      <c r="D493" t="s">
        <v>70</v>
      </c>
      <c r="E493" t="str">
        <f t="shared" si="21"/>
        <v>電三仁4月29日4</v>
      </c>
      <c r="F493" t="str">
        <f t="shared" si="22"/>
        <v>羅正斌傅傳仁邱光良</v>
      </c>
      <c r="G493">
        <f t="shared" si="23"/>
        <v>9</v>
      </c>
    </row>
    <row r="494" spans="1:7" x14ac:dyDescent="0.25">
      <c r="A494" t="s">
        <v>21</v>
      </c>
      <c r="B494" t="s">
        <v>396</v>
      </c>
      <c r="C494" t="s">
        <v>254</v>
      </c>
      <c r="D494" t="s">
        <v>135</v>
      </c>
      <c r="E494" t="str">
        <f t="shared" si="21"/>
        <v>電三仁4月29日4</v>
      </c>
      <c r="F494" t="str">
        <f t="shared" si="22"/>
        <v>傅傳仁邱光良</v>
      </c>
      <c r="G494">
        <f t="shared" si="23"/>
        <v>6</v>
      </c>
    </row>
    <row r="495" spans="1:7" x14ac:dyDescent="0.25">
      <c r="A495" t="s">
        <v>21</v>
      </c>
      <c r="B495" t="s">
        <v>396</v>
      </c>
      <c r="C495" t="s">
        <v>254</v>
      </c>
      <c r="D495" t="s">
        <v>56</v>
      </c>
      <c r="E495" t="str">
        <f t="shared" si="21"/>
        <v>電三仁4月29日4</v>
      </c>
      <c r="F495" t="str">
        <f t="shared" si="22"/>
        <v>邱光良</v>
      </c>
      <c r="G495">
        <f t="shared" si="23"/>
        <v>3</v>
      </c>
    </row>
    <row r="496" spans="1:7" x14ac:dyDescent="0.25">
      <c r="A496" t="s">
        <v>21</v>
      </c>
      <c r="B496" t="s">
        <v>396</v>
      </c>
      <c r="C496" t="s">
        <v>255</v>
      </c>
      <c r="D496" t="s">
        <v>373</v>
      </c>
      <c r="E496" t="str">
        <f t="shared" si="21"/>
        <v>電三仁4月29日5</v>
      </c>
      <c r="F496" t="str">
        <f t="shared" si="22"/>
        <v>謝王杰</v>
      </c>
      <c r="G496">
        <f t="shared" si="23"/>
        <v>3</v>
      </c>
    </row>
    <row r="497" spans="1:7" x14ac:dyDescent="0.25">
      <c r="A497" t="s">
        <v>21</v>
      </c>
      <c r="B497" t="s">
        <v>396</v>
      </c>
      <c r="C497" t="s">
        <v>256</v>
      </c>
      <c r="D497" t="s">
        <v>175</v>
      </c>
      <c r="E497" t="str">
        <f t="shared" si="21"/>
        <v>電三仁4月29日6</v>
      </c>
      <c r="F497" t="str">
        <f t="shared" si="22"/>
        <v>黃瓊慧</v>
      </c>
      <c r="G497">
        <f t="shared" si="23"/>
        <v>3</v>
      </c>
    </row>
    <row r="498" spans="1:7" x14ac:dyDescent="0.25">
      <c r="A498" t="s">
        <v>21</v>
      </c>
      <c r="B498" t="s">
        <v>396</v>
      </c>
      <c r="C498" t="s">
        <v>257</v>
      </c>
      <c r="D498" t="s">
        <v>159</v>
      </c>
      <c r="E498" t="str">
        <f t="shared" si="21"/>
        <v>電三仁4月29日7</v>
      </c>
      <c r="F498" t="str">
        <f t="shared" si="22"/>
        <v>胡文宗</v>
      </c>
      <c r="G498">
        <f t="shared" si="23"/>
        <v>3</v>
      </c>
    </row>
    <row r="499" spans="1:7" x14ac:dyDescent="0.25">
      <c r="A499" t="s">
        <v>21</v>
      </c>
      <c r="B499" t="s">
        <v>397</v>
      </c>
      <c r="C499" t="s">
        <v>251</v>
      </c>
      <c r="D499" t="s">
        <v>70</v>
      </c>
      <c r="E499" t="str">
        <f t="shared" si="21"/>
        <v>電三仁4月30日1</v>
      </c>
      <c r="F499" t="str">
        <f t="shared" si="22"/>
        <v>羅正斌陳進國傅傳仁</v>
      </c>
      <c r="G499">
        <f t="shared" si="23"/>
        <v>9</v>
      </c>
    </row>
    <row r="500" spans="1:7" x14ac:dyDescent="0.25">
      <c r="A500" t="s">
        <v>21</v>
      </c>
      <c r="B500" t="s">
        <v>397</v>
      </c>
      <c r="C500" t="s">
        <v>251</v>
      </c>
      <c r="D500" t="s">
        <v>148</v>
      </c>
      <c r="E500" t="str">
        <f t="shared" si="21"/>
        <v>電三仁4月30日1</v>
      </c>
      <c r="F500" t="str">
        <f t="shared" si="22"/>
        <v>陳進國傅傳仁</v>
      </c>
      <c r="G500">
        <f t="shared" si="23"/>
        <v>6</v>
      </c>
    </row>
    <row r="501" spans="1:7" x14ac:dyDescent="0.25">
      <c r="A501" t="s">
        <v>21</v>
      </c>
      <c r="B501" t="s">
        <v>397</v>
      </c>
      <c r="C501" t="s">
        <v>251</v>
      </c>
      <c r="D501" t="s">
        <v>135</v>
      </c>
      <c r="E501" t="str">
        <f t="shared" si="21"/>
        <v>電三仁4月30日1</v>
      </c>
      <c r="F501" t="str">
        <f t="shared" si="22"/>
        <v>傅傳仁</v>
      </c>
      <c r="G501">
        <f t="shared" si="23"/>
        <v>3</v>
      </c>
    </row>
    <row r="502" spans="1:7" x14ac:dyDescent="0.25">
      <c r="A502" t="s">
        <v>21</v>
      </c>
      <c r="B502" t="s">
        <v>397</v>
      </c>
      <c r="C502" t="s">
        <v>252</v>
      </c>
      <c r="D502" t="s">
        <v>70</v>
      </c>
      <c r="E502" t="str">
        <f t="shared" si="21"/>
        <v>電三仁4月30日2</v>
      </c>
      <c r="F502" t="str">
        <f t="shared" si="22"/>
        <v>羅正斌陳進國傅傳仁</v>
      </c>
      <c r="G502">
        <f t="shared" si="23"/>
        <v>9</v>
      </c>
    </row>
    <row r="503" spans="1:7" x14ac:dyDescent="0.25">
      <c r="A503" t="s">
        <v>21</v>
      </c>
      <c r="B503" t="s">
        <v>397</v>
      </c>
      <c r="C503" t="s">
        <v>252</v>
      </c>
      <c r="D503" t="s">
        <v>148</v>
      </c>
      <c r="E503" t="str">
        <f t="shared" si="21"/>
        <v>電三仁4月30日2</v>
      </c>
      <c r="F503" t="str">
        <f t="shared" si="22"/>
        <v>陳進國傅傳仁</v>
      </c>
      <c r="G503">
        <f t="shared" si="23"/>
        <v>6</v>
      </c>
    </row>
    <row r="504" spans="1:7" x14ac:dyDescent="0.25">
      <c r="A504" t="s">
        <v>21</v>
      </c>
      <c r="B504" t="s">
        <v>397</v>
      </c>
      <c r="C504" t="s">
        <v>252</v>
      </c>
      <c r="D504" t="s">
        <v>135</v>
      </c>
      <c r="E504" t="str">
        <f t="shared" si="21"/>
        <v>電三仁4月30日2</v>
      </c>
      <c r="F504" t="str">
        <f t="shared" si="22"/>
        <v>傅傳仁</v>
      </c>
      <c r="G504">
        <f t="shared" si="23"/>
        <v>3</v>
      </c>
    </row>
    <row r="505" spans="1:7" x14ac:dyDescent="0.25">
      <c r="A505" t="s">
        <v>21</v>
      </c>
      <c r="B505" t="s">
        <v>397</v>
      </c>
      <c r="C505" t="s">
        <v>253</v>
      </c>
      <c r="D505" t="s">
        <v>70</v>
      </c>
      <c r="E505" t="str">
        <f t="shared" si="21"/>
        <v>電三仁4月30日3</v>
      </c>
      <c r="F505" t="str">
        <f t="shared" si="22"/>
        <v>羅正斌陳進國傅傳仁</v>
      </c>
      <c r="G505">
        <f t="shared" si="23"/>
        <v>9</v>
      </c>
    </row>
    <row r="506" spans="1:7" x14ac:dyDescent="0.25">
      <c r="A506" t="s">
        <v>21</v>
      </c>
      <c r="B506" t="s">
        <v>397</v>
      </c>
      <c r="C506" t="s">
        <v>253</v>
      </c>
      <c r="D506" t="s">
        <v>148</v>
      </c>
      <c r="E506" t="str">
        <f t="shared" si="21"/>
        <v>電三仁4月30日3</v>
      </c>
      <c r="F506" t="str">
        <f t="shared" si="22"/>
        <v>陳進國傅傳仁</v>
      </c>
      <c r="G506">
        <f t="shared" si="23"/>
        <v>6</v>
      </c>
    </row>
    <row r="507" spans="1:7" x14ac:dyDescent="0.25">
      <c r="A507" t="s">
        <v>21</v>
      </c>
      <c r="B507" t="s">
        <v>397</v>
      </c>
      <c r="C507" t="s">
        <v>253</v>
      </c>
      <c r="D507" t="s">
        <v>135</v>
      </c>
      <c r="E507" t="str">
        <f t="shared" si="21"/>
        <v>電三仁4月30日3</v>
      </c>
      <c r="F507" t="str">
        <f t="shared" si="22"/>
        <v>傅傳仁</v>
      </c>
      <c r="G507">
        <f t="shared" si="23"/>
        <v>3</v>
      </c>
    </row>
    <row r="508" spans="1:7" x14ac:dyDescent="0.25">
      <c r="A508" t="s">
        <v>21</v>
      </c>
      <c r="B508" t="s">
        <v>397</v>
      </c>
      <c r="C508" t="s">
        <v>254</v>
      </c>
      <c r="D508" t="s">
        <v>70</v>
      </c>
      <c r="E508" t="str">
        <f t="shared" si="21"/>
        <v>電三仁4月30日4</v>
      </c>
      <c r="F508" t="str">
        <f t="shared" si="22"/>
        <v>羅正斌陳進國傅傳仁</v>
      </c>
      <c r="G508">
        <f t="shared" si="23"/>
        <v>9</v>
      </c>
    </row>
    <row r="509" spans="1:7" x14ac:dyDescent="0.25">
      <c r="A509" t="s">
        <v>21</v>
      </c>
      <c r="B509" t="s">
        <v>397</v>
      </c>
      <c r="C509" t="s">
        <v>254</v>
      </c>
      <c r="D509" t="s">
        <v>148</v>
      </c>
      <c r="E509" t="str">
        <f t="shared" si="21"/>
        <v>電三仁4月30日4</v>
      </c>
      <c r="F509" t="str">
        <f t="shared" si="22"/>
        <v>陳進國傅傳仁</v>
      </c>
      <c r="G509">
        <f t="shared" si="23"/>
        <v>6</v>
      </c>
    </row>
    <row r="510" spans="1:7" x14ac:dyDescent="0.25">
      <c r="A510" t="s">
        <v>21</v>
      </c>
      <c r="B510" t="s">
        <v>397</v>
      </c>
      <c r="C510" t="s">
        <v>254</v>
      </c>
      <c r="D510" t="s">
        <v>135</v>
      </c>
      <c r="E510" t="str">
        <f t="shared" si="21"/>
        <v>電三仁4月30日4</v>
      </c>
      <c r="F510" t="str">
        <f t="shared" si="22"/>
        <v>傅傳仁</v>
      </c>
      <c r="G510">
        <f t="shared" si="23"/>
        <v>3</v>
      </c>
    </row>
    <row r="511" spans="1:7" x14ac:dyDescent="0.25">
      <c r="A511" t="s">
        <v>21</v>
      </c>
      <c r="B511" t="s">
        <v>397</v>
      </c>
      <c r="C511" t="s">
        <v>255</v>
      </c>
      <c r="D511" t="s">
        <v>70</v>
      </c>
      <c r="E511" t="str">
        <f t="shared" si="21"/>
        <v>電三仁4月30日5</v>
      </c>
      <c r="F511" t="str">
        <f t="shared" si="22"/>
        <v>羅正斌陳進國傅傳仁</v>
      </c>
      <c r="G511">
        <f t="shared" si="23"/>
        <v>9</v>
      </c>
    </row>
    <row r="512" spans="1:7" x14ac:dyDescent="0.25">
      <c r="A512" t="s">
        <v>21</v>
      </c>
      <c r="B512" t="s">
        <v>397</v>
      </c>
      <c r="C512" t="s">
        <v>255</v>
      </c>
      <c r="D512" t="s">
        <v>148</v>
      </c>
      <c r="E512" t="str">
        <f t="shared" si="21"/>
        <v>電三仁4月30日5</v>
      </c>
      <c r="F512" t="str">
        <f t="shared" si="22"/>
        <v>陳進國傅傳仁</v>
      </c>
      <c r="G512">
        <f t="shared" si="23"/>
        <v>6</v>
      </c>
    </row>
    <row r="513" spans="1:7" x14ac:dyDescent="0.25">
      <c r="A513" t="s">
        <v>21</v>
      </c>
      <c r="B513" t="s">
        <v>397</v>
      </c>
      <c r="C513" t="s">
        <v>255</v>
      </c>
      <c r="D513" t="s">
        <v>135</v>
      </c>
      <c r="E513" t="str">
        <f t="shared" si="21"/>
        <v>電三仁4月30日5</v>
      </c>
      <c r="F513" t="str">
        <f t="shared" si="22"/>
        <v>傅傳仁</v>
      </c>
      <c r="G513">
        <f t="shared" si="23"/>
        <v>3</v>
      </c>
    </row>
    <row r="514" spans="1:7" x14ac:dyDescent="0.25">
      <c r="A514" t="s">
        <v>21</v>
      </c>
      <c r="B514" t="s">
        <v>397</v>
      </c>
      <c r="C514" t="s">
        <v>256</v>
      </c>
      <c r="D514" t="s">
        <v>70</v>
      </c>
      <c r="E514" t="str">
        <f t="shared" si="21"/>
        <v>電三仁4月30日6</v>
      </c>
      <c r="F514" t="str">
        <f t="shared" si="22"/>
        <v>羅正斌</v>
      </c>
      <c r="G514">
        <f t="shared" si="23"/>
        <v>3</v>
      </c>
    </row>
    <row r="515" spans="1:7" x14ac:dyDescent="0.25">
      <c r="A515" t="s">
        <v>14</v>
      </c>
      <c r="B515" t="s">
        <v>396</v>
      </c>
      <c r="C515" t="s">
        <v>251</v>
      </c>
      <c r="D515" t="s">
        <v>168</v>
      </c>
      <c r="E515" t="str">
        <f t="shared" ref="E515:E578" si="24">A515&amp;B515&amp;C515</f>
        <v>電二義4月29日1</v>
      </c>
      <c r="F515" t="str">
        <f t="shared" ref="F515:F578" si="25">IF(COUNTIF(E515:E3513,E515)&gt;1,D515&amp;""&amp;VLOOKUP(E515,E516:F3513,2,FALSE),D515)</f>
        <v>向元玲</v>
      </c>
      <c r="G515">
        <f t="shared" ref="G515:G578" si="26">LEN(F515)</f>
        <v>3</v>
      </c>
    </row>
    <row r="516" spans="1:7" x14ac:dyDescent="0.25">
      <c r="A516" t="s">
        <v>14</v>
      </c>
      <c r="B516" t="s">
        <v>396</v>
      </c>
      <c r="C516" t="s">
        <v>252</v>
      </c>
      <c r="D516" t="s">
        <v>92</v>
      </c>
      <c r="E516" t="str">
        <f t="shared" si="24"/>
        <v>電二義4月29日2</v>
      </c>
      <c r="F516" t="str">
        <f t="shared" si="25"/>
        <v>張文鑫</v>
      </c>
      <c r="G516">
        <f t="shared" si="26"/>
        <v>3</v>
      </c>
    </row>
    <row r="517" spans="1:7" x14ac:dyDescent="0.25">
      <c r="A517" t="s">
        <v>14</v>
      </c>
      <c r="B517" t="s">
        <v>396</v>
      </c>
      <c r="C517" t="s">
        <v>253</v>
      </c>
      <c r="D517" t="s">
        <v>375</v>
      </c>
      <c r="E517" t="str">
        <f t="shared" si="24"/>
        <v>電二義4月29日3</v>
      </c>
      <c r="F517" t="str">
        <f t="shared" si="25"/>
        <v>廖文雄</v>
      </c>
      <c r="G517">
        <f t="shared" si="26"/>
        <v>3</v>
      </c>
    </row>
    <row r="518" spans="1:7" x14ac:dyDescent="0.25">
      <c r="A518" t="s">
        <v>14</v>
      </c>
      <c r="B518" t="s">
        <v>396</v>
      </c>
      <c r="C518" t="s">
        <v>254</v>
      </c>
      <c r="D518" t="s">
        <v>372</v>
      </c>
      <c r="E518" t="str">
        <f t="shared" si="24"/>
        <v>電二義4月29日4</v>
      </c>
      <c r="F518" t="str">
        <f t="shared" si="25"/>
        <v>楊慕華</v>
      </c>
      <c r="G518">
        <f t="shared" si="26"/>
        <v>3</v>
      </c>
    </row>
    <row r="519" spans="1:7" x14ac:dyDescent="0.25">
      <c r="A519" t="s">
        <v>14</v>
      </c>
      <c r="B519" t="s">
        <v>396</v>
      </c>
      <c r="C519" t="s">
        <v>255</v>
      </c>
      <c r="D519" t="s">
        <v>92</v>
      </c>
      <c r="E519" t="str">
        <f t="shared" si="24"/>
        <v>電二義4月29日5</v>
      </c>
      <c r="F519" t="str">
        <f t="shared" si="25"/>
        <v>張文鑫</v>
      </c>
      <c r="G519">
        <f t="shared" si="26"/>
        <v>3</v>
      </c>
    </row>
    <row r="520" spans="1:7" x14ac:dyDescent="0.25">
      <c r="A520" t="s">
        <v>14</v>
      </c>
      <c r="B520" t="s">
        <v>396</v>
      </c>
      <c r="C520" t="s">
        <v>256</v>
      </c>
      <c r="D520" t="s">
        <v>53</v>
      </c>
      <c r="E520" t="str">
        <f t="shared" si="24"/>
        <v>電二義4月29日6</v>
      </c>
      <c r="F520" t="str">
        <f t="shared" si="25"/>
        <v>楊宗儒</v>
      </c>
      <c r="G520">
        <f t="shared" si="26"/>
        <v>3</v>
      </c>
    </row>
    <row r="521" spans="1:7" x14ac:dyDescent="0.25">
      <c r="A521" t="s">
        <v>14</v>
      </c>
      <c r="B521" t="s">
        <v>396</v>
      </c>
      <c r="C521" t="s">
        <v>257</v>
      </c>
      <c r="D521" t="s">
        <v>372</v>
      </c>
      <c r="E521" t="str">
        <f t="shared" si="24"/>
        <v>電二義4月29日7</v>
      </c>
      <c r="F521" t="str">
        <f t="shared" si="25"/>
        <v>楊慕華</v>
      </c>
      <c r="G521">
        <f t="shared" si="26"/>
        <v>3</v>
      </c>
    </row>
    <row r="522" spans="1:7" x14ac:dyDescent="0.25">
      <c r="A522" t="s">
        <v>14</v>
      </c>
      <c r="B522" t="s">
        <v>397</v>
      </c>
      <c r="C522" t="s">
        <v>251</v>
      </c>
      <c r="D522" t="s">
        <v>365</v>
      </c>
      <c r="E522" t="str">
        <f t="shared" si="24"/>
        <v>電二義4月30日1</v>
      </c>
      <c r="F522" t="str">
        <f t="shared" si="25"/>
        <v>林佩樺</v>
      </c>
      <c r="G522">
        <f t="shared" si="26"/>
        <v>3</v>
      </c>
    </row>
    <row r="523" spans="1:7" x14ac:dyDescent="0.25">
      <c r="A523" t="s">
        <v>14</v>
      </c>
      <c r="B523" t="s">
        <v>397</v>
      </c>
      <c r="C523" t="s">
        <v>252</v>
      </c>
      <c r="D523" t="s">
        <v>92</v>
      </c>
      <c r="E523" t="str">
        <f t="shared" si="24"/>
        <v>電二義4月30日2</v>
      </c>
      <c r="F523" t="str">
        <f t="shared" si="25"/>
        <v>張文鑫</v>
      </c>
      <c r="G523">
        <f t="shared" si="26"/>
        <v>3</v>
      </c>
    </row>
    <row r="524" spans="1:7" x14ac:dyDescent="0.25">
      <c r="A524" t="s">
        <v>14</v>
      </c>
      <c r="B524" t="s">
        <v>397</v>
      </c>
      <c r="C524" t="s">
        <v>253</v>
      </c>
      <c r="D524" t="s">
        <v>372</v>
      </c>
      <c r="E524" t="str">
        <f t="shared" si="24"/>
        <v>電二義4月30日3</v>
      </c>
      <c r="F524" t="str">
        <f t="shared" si="25"/>
        <v>楊慕華</v>
      </c>
      <c r="G524">
        <f t="shared" si="26"/>
        <v>3</v>
      </c>
    </row>
    <row r="525" spans="1:7" x14ac:dyDescent="0.25">
      <c r="A525" t="s">
        <v>14</v>
      </c>
      <c r="B525" t="s">
        <v>397</v>
      </c>
      <c r="C525" t="s">
        <v>254</v>
      </c>
      <c r="D525" t="s">
        <v>168</v>
      </c>
      <c r="E525" t="str">
        <f t="shared" si="24"/>
        <v>電二義4月30日4</v>
      </c>
      <c r="F525" t="str">
        <f t="shared" si="25"/>
        <v>向元玲</v>
      </c>
      <c r="G525">
        <f t="shared" si="26"/>
        <v>3</v>
      </c>
    </row>
    <row r="526" spans="1:7" x14ac:dyDescent="0.25">
      <c r="A526" t="s">
        <v>14</v>
      </c>
      <c r="B526" t="s">
        <v>397</v>
      </c>
      <c r="C526" t="s">
        <v>255</v>
      </c>
      <c r="D526" t="s">
        <v>66</v>
      </c>
      <c r="E526" t="str">
        <f t="shared" si="24"/>
        <v>電二義4月30日5</v>
      </c>
      <c r="F526" t="str">
        <f t="shared" si="25"/>
        <v/>
      </c>
      <c r="G526">
        <f t="shared" si="26"/>
        <v>0</v>
      </c>
    </row>
    <row r="527" spans="1:7" x14ac:dyDescent="0.25">
      <c r="A527" t="s">
        <v>14</v>
      </c>
      <c r="B527" t="s">
        <v>397</v>
      </c>
      <c r="C527" t="s">
        <v>256</v>
      </c>
      <c r="D527" t="s">
        <v>66</v>
      </c>
      <c r="E527" t="str">
        <f t="shared" si="24"/>
        <v>電二義4月30日6</v>
      </c>
      <c r="F527" t="str">
        <f t="shared" si="25"/>
        <v/>
      </c>
      <c r="G527">
        <f t="shared" si="26"/>
        <v>0</v>
      </c>
    </row>
    <row r="528" spans="1:7" x14ac:dyDescent="0.25">
      <c r="A528" t="s">
        <v>14</v>
      </c>
      <c r="B528" t="s">
        <v>397</v>
      </c>
      <c r="C528" t="s">
        <v>257</v>
      </c>
      <c r="D528" t="s">
        <v>96</v>
      </c>
      <c r="E528" t="str">
        <f t="shared" si="24"/>
        <v>電二義4月30日7</v>
      </c>
      <c r="F528" t="str">
        <f t="shared" si="25"/>
        <v>陳怡如</v>
      </c>
      <c r="G528">
        <f t="shared" si="26"/>
        <v>3</v>
      </c>
    </row>
    <row r="529" spans="1:7" x14ac:dyDescent="0.25">
      <c r="A529" t="s">
        <v>13</v>
      </c>
      <c r="B529" t="s">
        <v>396</v>
      </c>
      <c r="C529" t="s">
        <v>256</v>
      </c>
      <c r="D529" t="s">
        <v>86</v>
      </c>
      <c r="E529" t="str">
        <f t="shared" si="24"/>
        <v>電二仁4月29日6</v>
      </c>
      <c r="F529" t="str">
        <f t="shared" si="25"/>
        <v>陳瑞斌</v>
      </c>
      <c r="G529">
        <f t="shared" si="26"/>
        <v>3</v>
      </c>
    </row>
    <row r="530" spans="1:7" x14ac:dyDescent="0.25">
      <c r="A530" t="s">
        <v>13</v>
      </c>
      <c r="B530" t="s">
        <v>396</v>
      </c>
      <c r="C530" t="s">
        <v>257</v>
      </c>
      <c r="D530" t="s">
        <v>86</v>
      </c>
      <c r="E530" t="str">
        <f t="shared" si="24"/>
        <v>電二仁4月29日7</v>
      </c>
      <c r="F530" t="str">
        <f t="shared" si="25"/>
        <v>陳瑞斌</v>
      </c>
      <c r="G530">
        <f t="shared" si="26"/>
        <v>3</v>
      </c>
    </row>
    <row r="531" spans="1:7" x14ac:dyDescent="0.25">
      <c r="A531" t="s">
        <v>13</v>
      </c>
      <c r="B531" t="s">
        <v>397</v>
      </c>
      <c r="C531" t="s">
        <v>251</v>
      </c>
      <c r="D531" t="s">
        <v>139</v>
      </c>
      <c r="E531" t="str">
        <f t="shared" si="24"/>
        <v>電二仁4月30日1</v>
      </c>
      <c r="F531" t="str">
        <f t="shared" si="25"/>
        <v>陳建德</v>
      </c>
      <c r="G531">
        <f t="shared" si="26"/>
        <v>3</v>
      </c>
    </row>
    <row r="532" spans="1:7" x14ac:dyDescent="0.25">
      <c r="A532" t="s">
        <v>13</v>
      </c>
      <c r="B532" t="s">
        <v>397</v>
      </c>
      <c r="C532" t="s">
        <v>252</v>
      </c>
      <c r="D532" t="s">
        <v>372</v>
      </c>
      <c r="E532" t="str">
        <f t="shared" si="24"/>
        <v>電二仁4月30日2</v>
      </c>
      <c r="F532" t="str">
        <f t="shared" si="25"/>
        <v>楊慕華</v>
      </c>
      <c r="G532">
        <f t="shared" si="26"/>
        <v>3</v>
      </c>
    </row>
    <row r="533" spans="1:7" x14ac:dyDescent="0.25">
      <c r="A533" t="s">
        <v>13</v>
      </c>
      <c r="B533" t="s">
        <v>397</v>
      </c>
      <c r="C533" t="s">
        <v>253</v>
      </c>
      <c r="D533" t="s">
        <v>86</v>
      </c>
      <c r="E533" t="str">
        <f t="shared" si="24"/>
        <v>電二仁4月30日3</v>
      </c>
      <c r="F533" t="str">
        <f t="shared" si="25"/>
        <v>陳瑞斌</v>
      </c>
      <c r="G533">
        <f t="shared" si="26"/>
        <v>3</v>
      </c>
    </row>
    <row r="534" spans="1:7" x14ac:dyDescent="0.25">
      <c r="A534" t="s">
        <v>13</v>
      </c>
      <c r="B534" t="s">
        <v>397</v>
      </c>
      <c r="C534" t="s">
        <v>255</v>
      </c>
      <c r="D534" t="s">
        <v>66</v>
      </c>
      <c r="E534" t="str">
        <f t="shared" si="24"/>
        <v>電二仁4月30日5</v>
      </c>
      <c r="F534" t="str">
        <f t="shared" si="25"/>
        <v/>
      </c>
      <c r="G534">
        <f t="shared" si="26"/>
        <v>0</v>
      </c>
    </row>
    <row r="535" spans="1:7" x14ac:dyDescent="0.25">
      <c r="A535" t="s">
        <v>13</v>
      </c>
      <c r="B535" t="s">
        <v>397</v>
      </c>
      <c r="C535" t="s">
        <v>256</v>
      </c>
      <c r="D535" t="s">
        <v>66</v>
      </c>
      <c r="E535" t="str">
        <f t="shared" si="24"/>
        <v>電二仁4月30日6</v>
      </c>
      <c r="F535" t="str">
        <f t="shared" si="25"/>
        <v/>
      </c>
      <c r="G535">
        <f t="shared" si="26"/>
        <v>0</v>
      </c>
    </row>
    <row r="536" spans="1:7" x14ac:dyDescent="0.25">
      <c r="A536" t="s">
        <v>13</v>
      </c>
      <c r="B536" t="s">
        <v>397</v>
      </c>
      <c r="C536" t="s">
        <v>257</v>
      </c>
      <c r="D536" t="s">
        <v>92</v>
      </c>
      <c r="E536" t="str">
        <f t="shared" si="24"/>
        <v>電二仁4月30日7</v>
      </c>
      <c r="F536" t="str">
        <f t="shared" si="25"/>
        <v>張文鑫</v>
      </c>
      <c r="G536">
        <f t="shared" si="26"/>
        <v>3</v>
      </c>
    </row>
    <row r="537" spans="1:7" x14ac:dyDescent="0.25">
      <c r="A537" t="s">
        <v>172</v>
      </c>
      <c r="B537" t="s">
        <v>396</v>
      </c>
      <c r="C537" t="s">
        <v>251</v>
      </c>
      <c r="D537" t="s">
        <v>68</v>
      </c>
      <c r="E537" t="str">
        <f t="shared" si="24"/>
        <v>水電二4月29日1</v>
      </c>
      <c r="F537" t="str">
        <f t="shared" si="25"/>
        <v>謝佩君</v>
      </c>
      <c r="G537">
        <f t="shared" si="26"/>
        <v>3</v>
      </c>
    </row>
    <row r="538" spans="1:7" x14ac:dyDescent="0.25">
      <c r="A538" t="s">
        <v>172</v>
      </c>
      <c r="B538" t="s">
        <v>396</v>
      </c>
      <c r="C538" t="s">
        <v>252</v>
      </c>
      <c r="D538" t="s">
        <v>146</v>
      </c>
      <c r="E538" t="str">
        <f t="shared" si="24"/>
        <v>水電二4月29日2</v>
      </c>
      <c r="F538" t="str">
        <f t="shared" si="25"/>
        <v>鍾世英</v>
      </c>
      <c r="G538">
        <f t="shared" si="26"/>
        <v>3</v>
      </c>
    </row>
    <row r="539" spans="1:7" x14ac:dyDescent="0.25">
      <c r="A539" t="s">
        <v>172</v>
      </c>
      <c r="B539" t="s">
        <v>396</v>
      </c>
      <c r="C539" t="s">
        <v>253</v>
      </c>
      <c r="D539" t="s">
        <v>146</v>
      </c>
      <c r="E539" t="str">
        <f t="shared" si="24"/>
        <v>水電二4月29日3</v>
      </c>
      <c r="F539" t="str">
        <f t="shared" si="25"/>
        <v>鍾世英</v>
      </c>
      <c r="G539">
        <f t="shared" si="26"/>
        <v>3</v>
      </c>
    </row>
    <row r="540" spans="1:7" x14ac:dyDescent="0.25">
      <c r="A540" t="s">
        <v>172</v>
      </c>
      <c r="B540" t="s">
        <v>396</v>
      </c>
      <c r="C540" t="s">
        <v>254</v>
      </c>
      <c r="D540" t="s">
        <v>146</v>
      </c>
      <c r="E540" t="str">
        <f t="shared" si="24"/>
        <v>水電二4月29日4</v>
      </c>
      <c r="F540" t="str">
        <f t="shared" si="25"/>
        <v>鍾世英</v>
      </c>
      <c r="G540">
        <f t="shared" si="26"/>
        <v>3</v>
      </c>
    </row>
    <row r="541" spans="1:7" x14ac:dyDescent="0.25">
      <c r="A541" t="s">
        <v>172</v>
      </c>
      <c r="B541" t="s">
        <v>396</v>
      </c>
      <c r="C541" t="s">
        <v>255</v>
      </c>
      <c r="D541" t="s">
        <v>56</v>
      </c>
      <c r="E541" t="str">
        <f t="shared" si="24"/>
        <v>水電二4月29日5</v>
      </c>
      <c r="F541" t="str">
        <f t="shared" si="25"/>
        <v>邱光良</v>
      </c>
      <c r="G541">
        <f t="shared" si="26"/>
        <v>3</v>
      </c>
    </row>
    <row r="542" spans="1:7" x14ac:dyDescent="0.25">
      <c r="A542" t="s">
        <v>172</v>
      </c>
      <c r="B542" t="s">
        <v>396</v>
      </c>
      <c r="C542" t="s">
        <v>256</v>
      </c>
      <c r="D542" t="s">
        <v>56</v>
      </c>
      <c r="E542" t="str">
        <f t="shared" si="24"/>
        <v>水電二4月29日6</v>
      </c>
      <c r="F542" t="str">
        <f t="shared" si="25"/>
        <v>邱光良</v>
      </c>
      <c r="G542">
        <f t="shared" si="26"/>
        <v>3</v>
      </c>
    </row>
    <row r="543" spans="1:7" x14ac:dyDescent="0.25">
      <c r="A543" t="s">
        <v>172</v>
      </c>
      <c r="B543" t="s">
        <v>396</v>
      </c>
      <c r="C543" t="s">
        <v>257</v>
      </c>
      <c r="D543" t="s">
        <v>56</v>
      </c>
      <c r="E543" t="str">
        <f t="shared" si="24"/>
        <v>水電二4月29日7</v>
      </c>
      <c r="F543" t="str">
        <f t="shared" si="25"/>
        <v>邱光良</v>
      </c>
      <c r="G543">
        <f t="shared" si="26"/>
        <v>3</v>
      </c>
    </row>
    <row r="544" spans="1:7" x14ac:dyDescent="0.25">
      <c r="A544" t="s">
        <v>172</v>
      </c>
      <c r="B544" t="s">
        <v>397</v>
      </c>
      <c r="C544" t="s">
        <v>251</v>
      </c>
      <c r="D544" t="s">
        <v>56</v>
      </c>
      <c r="E544" t="str">
        <f t="shared" si="24"/>
        <v>水電二4月30日1</v>
      </c>
      <c r="F544" t="str">
        <f t="shared" si="25"/>
        <v>邱光良</v>
      </c>
      <c r="G544">
        <f t="shared" si="26"/>
        <v>3</v>
      </c>
    </row>
    <row r="545" spans="1:7" x14ac:dyDescent="0.25">
      <c r="A545" t="s">
        <v>172</v>
      </c>
      <c r="B545" t="s">
        <v>397</v>
      </c>
      <c r="C545" t="s">
        <v>252</v>
      </c>
      <c r="D545" t="s">
        <v>146</v>
      </c>
      <c r="E545" t="str">
        <f t="shared" si="24"/>
        <v>水電二4月30日2</v>
      </c>
      <c r="F545" t="str">
        <f t="shared" si="25"/>
        <v>鍾世英</v>
      </c>
      <c r="G545">
        <f t="shared" si="26"/>
        <v>3</v>
      </c>
    </row>
    <row r="546" spans="1:7" x14ac:dyDescent="0.25">
      <c r="A546" t="s">
        <v>172</v>
      </c>
      <c r="B546" t="s">
        <v>397</v>
      </c>
      <c r="C546" t="s">
        <v>253</v>
      </c>
      <c r="D546" t="s">
        <v>146</v>
      </c>
      <c r="E546" t="str">
        <f t="shared" si="24"/>
        <v>水電二4月30日3</v>
      </c>
      <c r="F546" t="str">
        <f t="shared" si="25"/>
        <v>鍾世英</v>
      </c>
      <c r="G546">
        <f t="shared" si="26"/>
        <v>3</v>
      </c>
    </row>
    <row r="547" spans="1:7" x14ac:dyDescent="0.25">
      <c r="A547" t="s">
        <v>4</v>
      </c>
      <c r="B547" t="s">
        <v>396</v>
      </c>
      <c r="C547" t="s">
        <v>251</v>
      </c>
      <c r="D547" t="s">
        <v>159</v>
      </c>
      <c r="E547" t="str">
        <f t="shared" si="24"/>
        <v>機一義4月29日1</v>
      </c>
      <c r="F547" t="str">
        <f t="shared" si="25"/>
        <v>胡文宗</v>
      </c>
      <c r="G547">
        <f t="shared" si="26"/>
        <v>3</v>
      </c>
    </row>
    <row r="548" spans="1:7" x14ac:dyDescent="0.25">
      <c r="A548" t="s">
        <v>4</v>
      </c>
      <c r="B548" t="s">
        <v>396</v>
      </c>
      <c r="C548" t="s">
        <v>252</v>
      </c>
      <c r="D548" t="s">
        <v>128</v>
      </c>
      <c r="E548" t="str">
        <f t="shared" si="24"/>
        <v>機一義4月29日2</v>
      </c>
      <c r="F548" t="str">
        <f t="shared" si="25"/>
        <v>沈辰融</v>
      </c>
      <c r="G548">
        <f t="shared" si="26"/>
        <v>3</v>
      </c>
    </row>
    <row r="549" spans="1:7" x14ac:dyDescent="0.25">
      <c r="A549" t="s">
        <v>4</v>
      </c>
      <c r="B549" t="s">
        <v>396</v>
      </c>
      <c r="C549" t="s">
        <v>253</v>
      </c>
      <c r="D549" t="s">
        <v>128</v>
      </c>
      <c r="E549" t="str">
        <f t="shared" si="24"/>
        <v>機一義4月29日3</v>
      </c>
      <c r="F549" t="str">
        <f t="shared" si="25"/>
        <v>沈辰融</v>
      </c>
      <c r="G549">
        <f t="shared" si="26"/>
        <v>3</v>
      </c>
    </row>
    <row r="550" spans="1:7" x14ac:dyDescent="0.25">
      <c r="A550" t="s">
        <v>4</v>
      </c>
      <c r="B550" t="s">
        <v>396</v>
      </c>
      <c r="C550" t="s">
        <v>254</v>
      </c>
      <c r="D550" t="s">
        <v>128</v>
      </c>
      <c r="E550" t="str">
        <f t="shared" si="24"/>
        <v>機一義4月29日4</v>
      </c>
      <c r="F550" t="str">
        <f t="shared" si="25"/>
        <v>沈辰融</v>
      </c>
      <c r="G550">
        <f t="shared" si="26"/>
        <v>3</v>
      </c>
    </row>
    <row r="551" spans="1:7" x14ac:dyDescent="0.25">
      <c r="A551" t="s">
        <v>4</v>
      </c>
      <c r="B551" t="s">
        <v>396</v>
      </c>
      <c r="C551" t="s">
        <v>255</v>
      </c>
      <c r="D551" t="s">
        <v>128</v>
      </c>
      <c r="E551" t="str">
        <f t="shared" si="24"/>
        <v>機一義4月29日5</v>
      </c>
      <c r="F551" t="str">
        <f t="shared" si="25"/>
        <v>沈辰融</v>
      </c>
      <c r="G551">
        <f t="shared" si="26"/>
        <v>3</v>
      </c>
    </row>
    <row r="552" spans="1:7" x14ac:dyDescent="0.25">
      <c r="A552" t="s">
        <v>4</v>
      </c>
      <c r="B552" t="s">
        <v>396</v>
      </c>
      <c r="C552" t="s">
        <v>256</v>
      </c>
      <c r="D552" t="s">
        <v>128</v>
      </c>
      <c r="E552" t="str">
        <f t="shared" si="24"/>
        <v>機一義4月29日6</v>
      </c>
      <c r="F552" t="str">
        <f t="shared" si="25"/>
        <v>沈辰融</v>
      </c>
      <c r="G552">
        <f t="shared" si="26"/>
        <v>3</v>
      </c>
    </row>
    <row r="553" spans="1:7" x14ac:dyDescent="0.25">
      <c r="A553" t="s">
        <v>4</v>
      </c>
      <c r="B553" t="s">
        <v>396</v>
      </c>
      <c r="C553" t="s">
        <v>257</v>
      </c>
      <c r="D553" t="s">
        <v>128</v>
      </c>
      <c r="E553" t="str">
        <f t="shared" si="24"/>
        <v>機一義4月29日7</v>
      </c>
      <c r="F553" t="str">
        <f t="shared" si="25"/>
        <v>沈辰融</v>
      </c>
      <c r="G553">
        <f t="shared" si="26"/>
        <v>3</v>
      </c>
    </row>
    <row r="554" spans="1:7" x14ac:dyDescent="0.25">
      <c r="A554" t="s">
        <v>4</v>
      </c>
      <c r="B554" t="s">
        <v>397</v>
      </c>
      <c r="C554" t="s">
        <v>251</v>
      </c>
      <c r="D554" t="s">
        <v>111</v>
      </c>
      <c r="E554" t="str">
        <f t="shared" si="24"/>
        <v>機一義4月30日1</v>
      </c>
      <c r="F554" t="str">
        <f t="shared" si="25"/>
        <v>邱垂杰</v>
      </c>
      <c r="G554">
        <f t="shared" si="26"/>
        <v>3</v>
      </c>
    </row>
    <row r="555" spans="1:7" x14ac:dyDescent="0.25">
      <c r="A555" t="s">
        <v>4</v>
      </c>
      <c r="B555" t="s">
        <v>397</v>
      </c>
      <c r="C555" t="s">
        <v>252</v>
      </c>
      <c r="D555" t="s">
        <v>159</v>
      </c>
      <c r="E555" t="str">
        <f t="shared" si="24"/>
        <v>機一義4月30日2</v>
      </c>
      <c r="F555" t="str">
        <f t="shared" si="25"/>
        <v>胡文宗</v>
      </c>
      <c r="G555">
        <f t="shared" si="26"/>
        <v>3</v>
      </c>
    </row>
    <row r="556" spans="1:7" x14ac:dyDescent="0.25">
      <c r="A556" t="s">
        <v>4</v>
      </c>
      <c r="B556" t="s">
        <v>397</v>
      </c>
      <c r="C556" t="s">
        <v>253</v>
      </c>
      <c r="D556" t="s">
        <v>140</v>
      </c>
      <c r="E556" t="str">
        <f t="shared" si="24"/>
        <v>機一義4月30日3</v>
      </c>
      <c r="F556" t="str">
        <f t="shared" si="25"/>
        <v>張至行</v>
      </c>
      <c r="G556">
        <f t="shared" si="26"/>
        <v>3</v>
      </c>
    </row>
    <row r="557" spans="1:7" x14ac:dyDescent="0.25">
      <c r="A557" t="s">
        <v>4</v>
      </c>
      <c r="B557" t="s">
        <v>397</v>
      </c>
      <c r="C557" t="s">
        <v>254</v>
      </c>
      <c r="D557" t="s">
        <v>110</v>
      </c>
      <c r="E557" t="str">
        <f t="shared" si="24"/>
        <v>機一義4月30日4</v>
      </c>
      <c r="F557" t="str">
        <f t="shared" si="25"/>
        <v>吳美鶯</v>
      </c>
      <c r="G557">
        <f t="shared" si="26"/>
        <v>3</v>
      </c>
    </row>
    <row r="558" spans="1:7" x14ac:dyDescent="0.25">
      <c r="A558" t="s">
        <v>4</v>
      </c>
      <c r="B558" t="s">
        <v>397</v>
      </c>
      <c r="C558" t="s">
        <v>255</v>
      </c>
      <c r="D558" t="s">
        <v>76</v>
      </c>
      <c r="E558" t="str">
        <f t="shared" si="24"/>
        <v>機一義4月30日5</v>
      </c>
      <c r="F558" t="str">
        <f t="shared" si="25"/>
        <v>林啟鵬</v>
      </c>
      <c r="G558">
        <f t="shared" si="26"/>
        <v>3</v>
      </c>
    </row>
    <row r="559" spans="1:7" x14ac:dyDescent="0.25">
      <c r="A559" t="s">
        <v>4</v>
      </c>
      <c r="B559" t="s">
        <v>397</v>
      </c>
      <c r="C559" t="s">
        <v>256</v>
      </c>
      <c r="D559" t="s">
        <v>373</v>
      </c>
      <c r="E559" t="str">
        <f t="shared" si="24"/>
        <v>機一義4月30日6</v>
      </c>
      <c r="F559" t="str">
        <f t="shared" si="25"/>
        <v>謝王杰</v>
      </c>
      <c r="G559">
        <f t="shared" si="26"/>
        <v>3</v>
      </c>
    </row>
    <row r="560" spans="1:7" x14ac:dyDescent="0.25">
      <c r="A560" t="s">
        <v>4</v>
      </c>
      <c r="B560" t="s">
        <v>397</v>
      </c>
      <c r="C560" t="s">
        <v>257</v>
      </c>
      <c r="D560" t="s">
        <v>371</v>
      </c>
      <c r="E560" t="str">
        <f t="shared" si="24"/>
        <v>機一義4月30日7</v>
      </c>
      <c r="F560" t="str">
        <f t="shared" si="25"/>
        <v>林俊賢</v>
      </c>
      <c r="G560">
        <f t="shared" si="26"/>
        <v>3</v>
      </c>
    </row>
    <row r="561" spans="1:7" x14ac:dyDescent="0.25">
      <c r="A561" t="s">
        <v>5</v>
      </c>
      <c r="B561" t="s">
        <v>396</v>
      </c>
      <c r="C561" t="s">
        <v>251</v>
      </c>
      <c r="D561" t="s">
        <v>92</v>
      </c>
      <c r="E561" t="str">
        <f t="shared" si="24"/>
        <v>電一仁4月29日1</v>
      </c>
      <c r="F561" t="str">
        <f t="shared" si="25"/>
        <v>張文鑫</v>
      </c>
      <c r="G561">
        <f t="shared" si="26"/>
        <v>3</v>
      </c>
    </row>
    <row r="562" spans="1:7" x14ac:dyDescent="0.25">
      <c r="A562" t="s">
        <v>5</v>
      </c>
      <c r="B562" t="s">
        <v>396</v>
      </c>
      <c r="C562" t="s">
        <v>252</v>
      </c>
      <c r="D562" t="s">
        <v>370</v>
      </c>
      <c r="E562" t="str">
        <f t="shared" si="24"/>
        <v>電一仁4月29日2</v>
      </c>
      <c r="F562" t="str">
        <f t="shared" si="25"/>
        <v>徐瑞華</v>
      </c>
      <c r="G562">
        <f t="shared" si="26"/>
        <v>3</v>
      </c>
    </row>
    <row r="563" spans="1:7" x14ac:dyDescent="0.25">
      <c r="A563" t="s">
        <v>5</v>
      </c>
      <c r="B563" t="s">
        <v>396</v>
      </c>
      <c r="C563" t="s">
        <v>253</v>
      </c>
      <c r="D563" t="s">
        <v>68</v>
      </c>
      <c r="E563" t="str">
        <f t="shared" si="24"/>
        <v>電一仁4月29日3</v>
      </c>
      <c r="F563" t="str">
        <f t="shared" si="25"/>
        <v>謝佩君</v>
      </c>
      <c r="G563">
        <f t="shared" si="26"/>
        <v>3</v>
      </c>
    </row>
    <row r="564" spans="1:7" x14ac:dyDescent="0.25">
      <c r="A564" t="s">
        <v>5</v>
      </c>
      <c r="B564" t="s">
        <v>396</v>
      </c>
      <c r="C564" t="s">
        <v>254</v>
      </c>
      <c r="D564" t="s">
        <v>367</v>
      </c>
      <c r="E564" t="str">
        <f t="shared" si="24"/>
        <v>電一仁4月29日4</v>
      </c>
      <c r="F564" t="str">
        <f t="shared" si="25"/>
        <v>江寬玗</v>
      </c>
      <c r="G564">
        <f t="shared" si="26"/>
        <v>3</v>
      </c>
    </row>
    <row r="565" spans="1:7" x14ac:dyDescent="0.25">
      <c r="A565" t="s">
        <v>5</v>
      </c>
      <c r="B565" t="s">
        <v>396</v>
      </c>
      <c r="C565" t="s">
        <v>255</v>
      </c>
      <c r="D565" t="s">
        <v>146</v>
      </c>
      <c r="E565" t="str">
        <f t="shared" si="24"/>
        <v>電一仁4月29日5</v>
      </c>
      <c r="F565" t="str">
        <f t="shared" si="25"/>
        <v>鍾世英</v>
      </c>
      <c r="G565">
        <f t="shared" si="26"/>
        <v>3</v>
      </c>
    </row>
    <row r="566" spans="1:7" x14ac:dyDescent="0.25">
      <c r="A566" t="s">
        <v>5</v>
      </c>
      <c r="B566" t="s">
        <v>396</v>
      </c>
      <c r="C566" t="s">
        <v>256</v>
      </c>
      <c r="D566" t="s">
        <v>370</v>
      </c>
      <c r="E566" t="str">
        <f t="shared" si="24"/>
        <v>電一仁4月29日6</v>
      </c>
      <c r="F566" t="str">
        <f t="shared" si="25"/>
        <v>徐瑞華</v>
      </c>
      <c r="G566">
        <f t="shared" si="26"/>
        <v>3</v>
      </c>
    </row>
    <row r="567" spans="1:7" x14ac:dyDescent="0.25">
      <c r="A567" t="s">
        <v>138</v>
      </c>
      <c r="B567" t="s">
        <v>396</v>
      </c>
      <c r="C567" t="s">
        <v>252</v>
      </c>
      <c r="D567" t="s">
        <v>152</v>
      </c>
      <c r="E567" t="str">
        <f t="shared" si="24"/>
        <v>機一仁4月29日2</v>
      </c>
      <c r="F567" t="str">
        <f t="shared" si="25"/>
        <v>江資凱</v>
      </c>
      <c r="G567">
        <f t="shared" si="26"/>
        <v>3</v>
      </c>
    </row>
    <row r="568" spans="1:7" x14ac:dyDescent="0.25">
      <c r="A568" t="s">
        <v>138</v>
      </c>
      <c r="B568" t="s">
        <v>396</v>
      </c>
      <c r="C568" t="s">
        <v>253</v>
      </c>
      <c r="D568" t="s">
        <v>152</v>
      </c>
      <c r="E568" t="str">
        <f t="shared" si="24"/>
        <v>機一仁4月29日3</v>
      </c>
      <c r="F568" t="str">
        <f t="shared" si="25"/>
        <v>江資凱</v>
      </c>
      <c r="G568">
        <f t="shared" si="26"/>
        <v>3</v>
      </c>
    </row>
    <row r="569" spans="1:7" x14ac:dyDescent="0.25">
      <c r="A569" t="s">
        <v>138</v>
      </c>
      <c r="B569" t="s">
        <v>396</v>
      </c>
      <c r="C569" t="s">
        <v>254</v>
      </c>
      <c r="D569" t="s">
        <v>152</v>
      </c>
      <c r="E569" t="str">
        <f t="shared" si="24"/>
        <v>機一仁4月29日4</v>
      </c>
      <c r="F569" t="str">
        <f t="shared" si="25"/>
        <v>江資凱</v>
      </c>
      <c r="G569">
        <f t="shared" si="26"/>
        <v>3</v>
      </c>
    </row>
    <row r="570" spans="1:7" x14ac:dyDescent="0.25">
      <c r="A570" t="s">
        <v>138</v>
      </c>
      <c r="B570" t="s">
        <v>396</v>
      </c>
      <c r="C570" t="s">
        <v>255</v>
      </c>
      <c r="D570" t="s">
        <v>175</v>
      </c>
      <c r="E570" t="str">
        <f t="shared" si="24"/>
        <v>機一仁4月29日5</v>
      </c>
      <c r="F570" t="str">
        <f t="shared" si="25"/>
        <v>黃瓊慧</v>
      </c>
      <c r="G570">
        <f t="shared" si="26"/>
        <v>3</v>
      </c>
    </row>
    <row r="571" spans="1:7" x14ac:dyDescent="0.25">
      <c r="A571" t="s">
        <v>138</v>
      </c>
      <c r="B571" t="s">
        <v>396</v>
      </c>
      <c r="C571" t="s">
        <v>256</v>
      </c>
      <c r="D571" t="s">
        <v>365</v>
      </c>
      <c r="E571" t="str">
        <f t="shared" si="24"/>
        <v>機一仁4月29日6</v>
      </c>
      <c r="F571" t="str">
        <f t="shared" si="25"/>
        <v>林佩樺</v>
      </c>
      <c r="G571">
        <f t="shared" si="26"/>
        <v>3</v>
      </c>
    </row>
    <row r="572" spans="1:7" x14ac:dyDescent="0.25">
      <c r="A572" t="s">
        <v>138</v>
      </c>
      <c r="B572" t="s">
        <v>396</v>
      </c>
      <c r="C572" t="s">
        <v>257</v>
      </c>
      <c r="D572" t="s">
        <v>50</v>
      </c>
      <c r="E572" t="str">
        <f t="shared" si="24"/>
        <v>機一仁4月29日7</v>
      </c>
      <c r="F572" t="str">
        <f t="shared" si="25"/>
        <v>林勳耀</v>
      </c>
      <c r="G572">
        <f t="shared" si="26"/>
        <v>3</v>
      </c>
    </row>
    <row r="573" spans="1:7" x14ac:dyDescent="0.25">
      <c r="A573" t="s">
        <v>138</v>
      </c>
      <c r="B573" t="s">
        <v>397</v>
      </c>
      <c r="C573" t="s">
        <v>251</v>
      </c>
      <c r="D573" t="s">
        <v>59</v>
      </c>
      <c r="E573" t="str">
        <f t="shared" si="24"/>
        <v>機一仁4月30日1</v>
      </c>
      <c r="F573" t="str">
        <f t="shared" si="25"/>
        <v>周古陽</v>
      </c>
      <c r="G573">
        <f t="shared" si="26"/>
        <v>3</v>
      </c>
    </row>
    <row r="574" spans="1:7" x14ac:dyDescent="0.25">
      <c r="A574" t="s">
        <v>138</v>
      </c>
      <c r="B574" t="s">
        <v>397</v>
      </c>
      <c r="C574" t="s">
        <v>252</v>
      </c>
      <c r="D574" t="s">
        <v>145</v>
      </c>
      <c r="E574" t="str">
        <f t="shared" si="24"/>
        <v>機一仁4月30日2</v>
      </c>
      <c r="F574" t="str">
        <f t="shared" si="25"/>
        <v>范揚志</v>
      </c>
      <c r="G574">
        <f t="shared" si="26"/>
        <v>3</v>
      </c>
    </row>
    <row r="575" spans="1:7" x14ac:dyDescent="0.25">
      <c r="A575" t="s">
        <v>138</v>
      </c>
      <c r="B575" t="s">
        <v>397</v>
      </c>
      <c r="C575" t="s">
        <v>253</v>
      </c>
      <c r="D575" t="s">
        <v>145</v>
      </c>
      <c r="E575" t="str">
        <f t="shared" si="24"/>
        <v>機一仁4月30日3</v>
      </c>
      <c r="F575" t="str">
        <f t="shared" si="25"/>
        <v>范揚志</v>
      </c>
      <c r="G575">
        <f t="shared" si="26"/>
        <v>3</v>
      </c>
    </row>
    <row r="576" spans="1:7" x14ac:dyDescent="0.25">
      <c r="A576" t="s">
        <v>138</v>
      </c>
      <c r="B576" t="s">
        <v>397</v>
      </c>
      <c r="C576" t="s">
        <v>254</v>
      </c>
      <c r="D576" t="s">
        <v>145</v>
      </c>
      <c r="E576" t="str">
        <f t="shared" si="24"/>
        <v>機一仁4月30日4</v>
      </c>
      <c r="F576" t="str">
        <f t="shared" si="25"/>
        <v>范揚志</v>
      </c>
      <c r="G576">
        <f t="shared" si="26"/>
        <v>3</v>
      </c>
    </row>
    <row r="577" spans="1:7" x14ac:dyDescent="0.25">
      <c r="A577" t="s">
        <v>138</v>
      </c>
      <c r="B577" t="s">
        <v>397</v>
      </c>
      <c r="C577" t="s">
        <v>255</v>
      </c>
      <c r="D577" t="s">
        <v>145</v>
      </c>
      <c r="E577" t="str">
        <f t="shared" si="24"/>
        <v>機一仁4月30日5</v>
      </c>
      <c r="F577" t="str">
        <f t="shared" si="25"/>
        <v>范揚志</v>
      </c>
      <c r="G577">
        <f t="shared" si="26"/>
        <v>3</v>
      </c>
    </row>
    <row r="578" spans="1:7" x14ac:dyDescent="0.25">
      <c r="A578" t="s">
        <v>138</v>
      </c>
      <c r="B578" t="s">
        <v>397</v>
      </c>
      <c r="C578" t="s">
        <v>256</v>
      </c>
      <c r="D578" t="s">
        <v>145</v>
      </c>
      <c r="E578" t="str">
        <f t="shared" si="24"/>
        <v>機一仁4月30日6</v>
      </c>
      <c r="F578" t="str">
        <f t="shared" si="25"/>
        <v>范揚志</v>
      </c>
      <c r="G578">
        <f t="shared" si="26"/>
        <v>3</v>
      </c>
    </row>
    <row r="579" spans="1:7" x14ac:dyDescent="0.25">
      <c r="A579" t="s">
        <v>138</v>
      </c>
      <c r="B579" t="s">
        <v>397</v>
      </c>
      <c r="C579" t="s">
        <v>257</v>
      </c>
      <c r="D579" t="s">
        <v>145</v>
      </c>
      <c r="E579" t="str">
        <f t="shared" ref="E579:E583" si="27">A579&amp;B579&amp;C579</f>
        <v>機一仁4月30日7</v>
      </c>
      <c r="F579" t="str">
        <f t="shared" ref="F579:F583" si="28">IF(COUNTIF(E579:E3577,E579)&gt;1,D579&amp;""&amp;VLOOKUP(E579,E580:F3577,2,FALSE),D579)</f>
        <v>范揚志</v>
      </c>
      <c r="G579">
        <f t="shared" ref="G579:G583" si="29">LEN(F579)</f>
        <v>3</v>
      </c>
    </row>
    <row r="580" spans="1:7" x14ac:dyDescent="0.25">
      <c r="A580" s="64" t="s">
        <v>352</v>
      </c>
      <c r="B580" s="64" t="s">
        <v>351</v>
      </c>
      <c r="C580" s="64" t="s">
        <v>252</v>
      </c>
      <c r="D580" s="64" t="s">
        <v>353</v>
      </c>
      <c r="E580" s="64" t="str">
        <f t="shared" si="27"/>
        <v>食三義5月2日2</v>
      </c>
      <c r="F580" s="64" t="str">
        <f t="shared" si="28"/>
        <v>向元玲</v>
      </c>
      <c r="G580">
        <f t="shared" si="29"/>
        <v>3</v>
      </c>
    </row>
    <row r="581" spans="1:7" x14ac:dyDescent="0.25">
      <c r="A581" s="64" t="s">
        <v>354</v>
      </c>
      <c r="B581" s="64" t="s">
        <v>351</v>
      </c>
      <c r="C581" s="64" t="s">
        <v>252</v>
      </c>
      <c r="D581" s="64" t="s">
        <v>355</v>
      </c>
      <c r="E581" s="64" t="str">
        <f t="shared" si="27"/>
        <v>電三義5月2日2</v>
      </c>
      <c r="F581" s="64" t="str">
        <f t="shared" si="28"/>
        <v>張文鑫</v>
      </c>
      <c r="G581">
        <f t="shared" si="29"/>
        <v>3</v>
      </c>
    </row>
    <row r="582" spans="1:7" x14ac:dyDescent="0.25">
      <c r="A582" s="64" t="s">
        <v>356</v>
      </c>
      <c r="B582" s="64" t="s">
        <v>351</v>
      </c>
      <c r="C582" s="64" t="s">
        <v>252</v>
      </c>
      <c r="D582" s="64" t="s">
        <v>357</v>
      </c>
      <c r="E582" s="64" t="str">
        <f t="shared" si="27"/>
        <v>電三仁5月2日2</v>
      </c>
      <c r="F582" s="64" t="str">
        <f t="shared" si="28"/>
        <v>陳君盈</v>
      </c>
      <c r="G582">
        <f t="shared" si="29"/>
        <v>3</v>
      </c>
    </row>
    <row r="583" spans="1:7" x14ac:dyDescent="0.25">
      <c r="A583" s="64" t="s">
        <v>358</v>
      </c>
      <c r="B583" s="64" t="s">
        <v>351</v>
      </c>
      <c r="C583" s="64" t="s">
        <v>252</v>
      </c>
      <c r="D583" s="64" t="s">
        <v>359</v>
      </c>
      <c r="E583" s="64" t="str">
        <f t="shared" si="27"/>
        <v>園三仁5月2日2</v>
      </c>
      <c r="F583" s="64" t="str">
        <f t="shared" si="28"/>
        <v>江其龍</v>
      </c>
      <c r="G583">
        <f t="shared" si="29"/>
        <v>3</v>
      </c>
    </row>
  </sheetData>
  <autoFilter ref="A1:G583"/>
  <phoneticPr fontId="3" type="noConversion"/>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工作表6">
    <pageSetUpPr fitToPage="1"/>
  </sheetPr>
  <dimension ref="A1:R28"/>
  <sheetViews>
    <sheetView view="pageBreakPreview" zoomScale="72" zoomScaleNormal="115" zoomScaleSheetLayoutView="72" workbookViewId="0">
      <selection activeCell="G3" sqref="G3:L3"/>
    </sheetView>
  </sheetViews>
  <sheetFormatPr defaultRowHeight="80.099999999999994" customHeight="1" x14ac:dyDescent="0.25"/>
  <cols>
    <col min="1" max="1" width="4.125" style="4" customWidth="1"/>
    <col min="2" max="2" width="7.75" style="4" customWidth="1"/>
    <col min="3" max="3" width="7.5" style="14" customWidth="1"/>
    <col min="4" max="4" width="12" style="3" customWidth="1"/>
    <col min="5" max="5" width="12" style="6" customWidth="1"/>
    <col min="6" max="6" width="4.5" style="7" customWidth="1"/>
    <col min="7" max="7" width="7" style="5" customWidth="1"/>
    <col min="8" max="8" width="5.5" style="11" customWidth="1"/>
    <col min="9" max="9" width="10" style="5" customWidth="1"/>
    <col min="10" max="10" width="6.125" style="4" customWidth="1"/>
    <col min="11" max="11" width="11.75" style="2" customWidth="1"/>
    <col min="12" max="12" width="7.5" style="4" customWidth="1"/>
    <col min="13" max="13" width="9.125" style="2" customWidth="1"/>
    <col min="14" max="14" width="5.5" style="8" customWidth="1"/>
    <col min="15" max="15" width="11.75" style="2" customWidth="1"/>
    <col min="16" max="16" width="9" style="2" customWidth="1"/>
    <col min="17" max="17" width="8.875" style="2"/>
    <col min="18" max="18" width="3.75" style="2" customWidth="1"/>
    <col min="19" max="258" width="8.875" style="2"/>
    <col min="259" max="259" width="5.125" style="2" customWidth="1"/>
    <col min="260" max="260" width="7.625" style="2" customWidth="1"/>
    <col min="261" max="261" width="8.625" style="2" customWidth="1"/>
    <col min="262" max="262" width="10" style="2" customWidth="1"/>
    <col min="263" max="263" width="13.875" style="2" customWidth="1"/>
    <col min="264" max="264" width="10.125" style="2" customWidth="1"/>
    <col min="265" max="266" width="9" style="2" customWidth="1"/>
    <col min="267" max="267" width="8.875" style="2" customWidth="1"/>
    <col min="268" max="268" width="11.125" style="2" customWidth="1"/>
    <col min="269" max="269" width="7.875" style="2" customWidth="1"/>
    <col min="270" max="270" width="9" style="2" customWidth="1"/>
    <col min="271" max="514" width="8.875" style="2"/>
    <col min="515" max="515" width="5.125" style="2" customWidth="1"/>
    <col min="516" max="516" width="7.625" style="2" customWidth="1"/>
    <col min="517" max="517" width="8.625" style="2" customWidth="1"/>
    <col min="518" max="518" width="10" style="2" customWidth="1"/>
    <col min="519" max="519" width="13.875" style="2" customWidth="1"/>
    <col min="520" max="520" width="10.125" style="2" customWidth="1"/>
    <col min="521" max="522" width="9" style="2" customWidth="1"/>
    <col min="523" max="523" width="8.875" style="2" customWidth="1"/>
    <col min="524" max="524" width="11.125" style="2" customWidth="1"/>
    <col min="525" max="525" width="7.875" style="2" customWidth="1"/>
    <col min="526" max="526" width="9" style="2" customWidth="1"/>
    <col min="527" max="770" width="8.875" style="2"/>
    <col min="771" max="771" width="5.125" style="2" customWidth="1"/>
    <col min="772" max="772" width="7.625" style="2" customWidth="1"/>
    <col min="773" max="773" width="8.625" style="2" customWidth="1"/>
    <col min="774" max="774" width="10" style="2" customWidth="1"/>
    <col min="775" max="775" width="13.875" style="2" customWidth="1"/>
    <col min="776" max="776" width="10.125" style="2" customWidth="1"/>
    <col min="777" max="778" width="9" style="2" customWidth="1"/>
    <col min="779" max="779" width="8.875" style="2" customWidth="1"/>
    <col min="780" max="780" width="11.125" style="2" customWidth="1"/>
    <col min="781" max="781" width="7.875" style="2" customWidth="1"/>
    <col min="782" max="782" width="9" style="2" customWidth="1"/>
    <col min="783" max="1026" width="8.875" style="2"/>
    <col min="1027" max="1027" width="5.125" style="2" customWidth="1"/>
    <col min="1028" max="1028" width="7.625" style="2" customWidth="1"/>
    <col min="1029" max="1029" width="8.625" style="2" customWidth="1"/>
    <col min="1030" max="1030" width="10" style="2" customWidth="1"/>
    <col min="1031" max="1031" width="13.875" style="2" customWidth="1"/>
    <col min="1032" max="1032" width="10.125" style="2" customWidth="1"/>
    <col min="1033" max="1034" width="9" style="2" customWidth="1"/>
    <col min="1035" max="1035" width="8.875" style="2" customWidth="1"/>
    <col min="1036" max="1036" width="11.125" style="2" customWidth="1"/>
    <col min="1037" max="1037" width="7.875" style="2" customWidth="1"/>
    <col min="1038" max="1038" width="9" style="2" customWidth="1"/>
    <col min="1039" max="1282" width="8.875" style="2"/>
    <col min="1283" max="1283" width="5.125" style="2" customWidth="1"/>
    <col min="1284" max="1284" width="7.625" style="2" customWidth="1"/>
    <col min="1285" max="1285" width="8.625" style="2" customWidth="1"/>
    <col min="1286" max="1286" width="10" style="2" customWidth="1"/>
    <col min="1287" max="1287" width="13.875" style="2" customWidth="1"/>
    <col min="1288" max="1288" width="10.125" style="2" customWidth="1"/>
    <col min="1289" max="1290" width="9" style="2" customWidth="1"/>
    <col min="1291" max="1291" width="8.875" style="2" customWidth="1"/>
    <col min="1292" max="1292" width="11.125" style="2" customWidth="1"/>
    <col min="1293" max="1293" width="7.875" style="2" customWidth="1"/>
    <col min="1294" max="1294" width="9" style="2" customWidth="1"/>
    <col min="1295" max="1538" width="8.875" style="2"/>
    <col min="1539" max="1539" width="5.125" style="2" customWidth="1"/>
    <col min="1540" max="1540" width="7.625" style="2" customWidth="1"/>
    <col min="1541" max="1541" width="8.625" style="2" customWidth="1"/>
    <col min="1542" max="1542" width="10" style="2" customWidth="1"/>
    <col min="1543" max="1543" width="13.875" style="2" customWidth="1"/>
    <col min="1544" max="1544" width="10.125" style="2" customWidth="1"/>
    <col min="1545" max="1546" width="9" style="2" customWidth="1"/>
    <col min="1547" max="1547" width="8.875" style="2" customWidth="1"/>
    <col min="1548" max="1548" width="11.125" style="2" customWidth="1"/>
    <col min="1549" max="1549" width="7.875" style="2" customWidth="1"/>
    <col min="1550" max="1550" width="9" style="2" customWidth="1"/>
    <col min="1551" max="1794" width="8.875" style="2"/>
    <col min="1795" max="1795" width="5.125" style="2" customWidth="1"/>
    <col min="1796" max="1796" width="7.625" style="2" customWidth="1"/>
    <col min="1797" max="1797" width="8.625" style="2" customWidth="1"/>
    <col min="1798" max="1798" width="10" style="2" customWidth="1"/>
    <col min="1799" max="1799" width="13.875" style="2" customWidth="1"/>
    <col min="1800" max="1800" width="10.125" style="2" customWidth="1"/>
    <col min="1801" max="1802" width="9" style="2" customWidth="1"/>
    <col min="1803" max="1803" width="8.875" style="2" customWidth="1"/>
    <col min="1804" max="1804" width="11.125" style="2" customWidth="1"/>
    <col min="1805" max="1805" width="7.875" style="2" customWidth="1"/>
    <col min="1806" max="1806" width="9" style="2" customWidth="1"/>
    <col min="1807" max="2050" width="8.875" style="2"/>
    <col min="2051" max="2051" width="5.125" style="2" customWidth="1"/>
    <col min="2052" max="2052" width="7.625" style="2" customWidth="1"/>
    <col min="2053" max="2053" width="8.625" style="2" customWidth="1"/>
    <col min="2054" max="2054" width="10" style="2" customWidth="1"/>
    <col min="2055" max="2055" width="13.875" style="2" customWidth="1"/>
    <col min="2056" max="2056" width="10.125" style="2" customWidth="1"/>
    <col min="2057" max="2058" width="9" style="2" customWidth="1"/>
    <col min="2059" max="2059" width="8.875" style="2" customWidth="1"/>
    <col min="2060" max="2060" width="11.125" style="2" customWidth="1"/>
    <col min="2061" max="2061" width="7.875" style="2" customWidth="1"/>
    <col min="2062" max="2062" width="9" style="2" customWidth="1"/>
    <col min="2063" max="2306" width="8.875" style="2"/>
    <col min="2307" max="2307" width="5.125" style="2" customWidth="1"/>
    <col min="2308" max="2308" width="7.625" style="2" customWidth="1"/>
    <col min="2309" max="2309" width="8.625" style="2" customWidth="1"/>
    <col min="2310" max="2310" width="10" style="2" customWidth="1"/>
    <col min="2311" max="2311" width="13.875" style="2" customWidth="1"/>
    <col min="2312" max="2312" width="10.125" style="2" customWidth="1"/>
    <col min="2313" max="2314" width="9" style="2" customWidth="1"/>
    <col min="2315" max="2315" width="8.875" style="2" customWidth="1"/>
    <col min="2316" max="2316" width="11.125" style="2" customWidth="1"/>
    <col min="2317" max="2317" width="7.875" style="2" customWidth="1"/>
    <col min="2318" max="2318" width="9" style="2" customWidth="1"/>
    <col min="2319" max="2562" width="8.875" style="2"/>
    <col min="2563" max="2563" width="5.125" style="2" customWidth="1"/>
    <col min="2564" max="2564" width="7.625" style="2" customWidth="1"/>
    <col min="2565" max="2565" width="8.625" style="2" customWidth="1"/>
    <col min="2566" max="2566" width="10" style="2" customWidth="1"/>
    <col min="2567" max="2567" width="13.875" style="2" customWidth="1"/>
    <col min="2568" max="2568" width="10.125" style="2" customWidth="1"/>
    <col min="2569" max="2570" width="9" style="2" customWidth="1"/>
    <col min="2571" max="2571" width="8.875" style="2" customWidth="1"/>
    <col min="2572" max="2572" width="11.125" style="2" customWidth="1"/>
    <col min="2573" max="2573" width="7.875" style="2" customWidth="1"/>
    <col min="2574" max="2574" width="9" style="2" customWidth="1"/>
    <col min="2575" max="2818" width="8.875" style="2"/>
    <col min="2819" max="2819" width="5.125" style="2" customWidth="1"/>
    <col min="2820" max="2820" width="7.625" style="2" customWidth="1"/>
    <col min="2821" max="2821" width="8.625" style="2" customWidth="1"/>
    <col min="2822" max="2822" width="10" style="2" customWidth="1"/>
    <col min="2823" max="2823" width="13.875" style="2" customWidth="1"/>
    <col min="2824" max="2824" width="10.125" style="2" customWidth="1"/>
    <col min="2825" max="2826" width="9" style="2" customWidth="1"/>
    <col min="2827" max="2827" width="8.875" style="2" customWidth="1"/>
    <col min="2828" max="2828" width="11.125" style="2" customWidth="1"/>
    <col min="2829" max="2829" width="7.875" style="2" customWidth="1"/>
    <col min="2830" max="2830" width="9" style="2" customWidth="1"/>
    <col min="2831" max="3074" width="8.875" style="2"/>
    <col min="3075" max="3075" width="5.125" style="2" customWidth="1"/>
    <col min="3076" max="3076" width="7.625" style="2" customWidth="1"/>
    <col min="3077" max="3077" width="8.625" style="2" customWidth="1"/>
    <col min="3078" max="3078" width="10" style="2" customWidth="1"/>
    <col min="3079" max="3079" width="13.875" style="2" customWidth="1"/>
    <col min="3080" max="3080" width="10.125" style="2" customWidth="1"/>
    <col min="3081" max="3082" width="9" style="2" customWidth="1"/>
    <col min="3083" max="3083" width="8.875" style="2" customWidth="1"/>
    <col min="3084" max="3084" width="11.125" style="2" customWidth="1"/>
    <col min="3085" max="3085" width="7.875" style="2" customWidth="1"/>
    <col min="3086" max="3086" width="9" style="2" customWidth="1"/>
    <col min="3087" max="3330" width="8.875" style="2"/>
    <col min="3331" max="3331" width="5.125" style="2" customWidth="1"/>
    <col min="3332" max="3332" width="7.625" style="2" customWidth="1"/>
    <col min="3333" max="3333" width="8.625" style="2" customWidth="1"/>
    <col min="3334" max="3334" width="10" style="2" customWidth="1"/>
    <col min="3335" max="3335" width="13.875" style="2" customWidth="1"/>
    <col min="3336" max="3336" width="10.125" style="2" customWidth="1"/>
    <col min="3337" max="3338" width="9" style="2" customWidth="1"/>
    <col min="3339" max="3339" width="8.875" style="2" customWidth="1"/>
    <col min="3340" max="3340" width="11.125" style="2" customWidth="1"/>
    <col min="3341" max="3341" width="7.875" style="2" customWidth="1"/>
    <col min="3342" max="3342" width="9" style="2" customWidth="1"/>
    <col min="3343" max="3586" width="8.875" style="2"/>
    <col min="3587" max="3587" width="5.125" style="2" customWidth="1"/>
    <col min="3588" max="3588" width="7.625" style="2" customWidth="1"/>
    <col min="3589" max="3589" width="8.625" style="2" customWidth="1"/>
    <col min="3590" max="3590" width="10" style="2" customWidth="1"/>
    <col min="3591" max="3591" width="13.875" style="2" customWidth="1"/>
    <col min="3592" max="3592" width="10.125" style="2" customWidth="1"/>
    <col min="3593" max="3594" width="9" style="2" customWidth="1"/>
    <col min="3595" max="3595" width="8.875" style="2" customWidth="1"/>
    <col min="3596" max="3596" width="11.125" style="2" customWidth="1"/>
    <col min="3597" max="3597" width="7.875" style="2" customWidth="1"/>
    <col min="3598" max="3598" width="9" style="2" customWidth="1"/>
    <col min="3599" max="3842" width="8.875" style="2"/>
    <col min="3843" max="3843" width="5.125" style="2" customWidth="1"/>
    <col min="3844" max="3844" width="7.625" style="2" customWidth="1"/>
    <col min="3845" max="3845" width="8.625" style="2" customWidth="1"/>
    <col min="3846" max="3846" width="10" style="2" customWidth="1"/>
    <col min="3847" max="3847" width="13.875" style="2" customWidth="1"/>
    <col min="3848" max="3848" width="10.125" style="2" customWidth="1"/>
    <col min="3849" max="3850" width="9" style="2" customWidth="1"/>
    <col min="3851" max="3851" width="8.875" style="2" customWidth="1"/>
    <col min="3852" max="3852" width="11.125" style="2" customWidth="1"/>
    <col min="3853" max="3853" width="7.875" style="2" customWidth="1"/>
    <col min="3854" max="3854" width="9" style="2" customWidth="1"/>
    <col min="3855" max="4098" width="8.875" style="2"/>
    <col min="4099" max="4099" width="5.125" style="2" customWidth="1"/>
    <col min="4100" max="4100" width="7.625" style="2" customWidth="1"/>
    <col min="4101" max="4101" width="8.625" style="2" customWidth="1"/>
    <col min="4102" max="4102" width="10" style="2" customWidth="1"/>
    <col min="4103" max="4103" width="13.875" style="2" customWidth="1"/>
    <col min="4104" max="4104" width="10.125" style="2" customWidth="1"/>
    <col min="4105" max="4106" width="9" style="2" customWidth="1"/>
    <col min="4107" max="4107" width="8.875" style="2" customWidth="1"/>
    <col min="4108" max="4108" width="11.125" style="2" customWidth="1"/>
    <col min="4109" max="4109" width="7.875" style="2" customWidth="1"/>
    <col min="4110" max="4110" width="9" style="2" customWidth="1"/>
    <col min="4111" max="4354" width="8.875" style="2"/>
    <col min="4355" max="4355" width="5.125" style="2" customWidth="1"/>
    <col min="4356" max="4356" width="7.625" style="2" customWidth="1"/>
    <col min="4357" max="4357" width="8.625" style="2" customWidth="1"/>
    <col min="4358" max="4358" width="10" style="2" customWidth="1"/>
    <col min="4359" max="4359" width="13.875" style="2" customWidth="1"/>
    <col min="4360" max="4360" width="10.125" style="2" customWidth="1"/>
    <col min="4361" max="4362" width="9" style="2" customWidth="1"/>
    <col min="4363" max="4363" width="8.875" style="2" customWidth="1"/>
    <col min="4364" max="4364" width="11.125" style="2" customWidth="1"/>
    <col min="4365" max="4365" width="7.875" style="2" customWidth="1"/>
    <col min="4366" max="4366" width="9" style="2" customWidth="1"/>
    <col min="4367" max="4610" width="8.875" style="2"/>
    <col min="4611" max="4611" width="5.125" style="2" customWidth="1"/>
    <col min="4612" max="4612" width="7.625" style="2" customWidth="1"/>
    <col min="4613" max="4613" width="8.625" style="2" customWidth="1"/>
    <col min="4614" max="4614" width="10" style="2" customWidth="1"/>
    <col min="4615" max="4615" width="13.875" style="2" customWidth="1"/>
    <col min="4616" max="4616" width="10.125" style="2" customWidth="1"/>
    <col min="4617" max="4618" width="9" style="2" customWidth="1"/>
    <col min="4619" max="4619" width="8.875" style="2" customWidth="1"/>
    <col min="4620" max="4620" width="11.125" style="2" customWidth="1"/>
    <col min="4621" max="4621" width="7.875" style="2" customWidth="1"/>
    <col min="4622" max="4622" width="9" style="2" customWidth="1"/>
    <col min="4623" max="4866" width="8.875" style="2"/>
    <col min="4867" max="4867" width="5.125" style="2" customWidth="1"/>
    <col min="4868" max="4868" width="7.625" style="2" customWidth="1"/>
    <col min="4869" max="4869" width="8.625" style="2" customWidth="1"/>
    <col min="4870" max="4870" width="10" style="2" customWidth="1"/>
    <col min="4871" max="4871" width="13.875" style="2" customWidth="1"/>
    <col min="4872" max="4872" width="10.125" style="2" customWidth="1"/>
    <col min="4873" max="4874" width="9" style="2" customWidth="1"/>
    <col min="4875" max="4875" width="8.875" style="2" customWidth="1"/>
    <col min="4876" max="4876" width="11.125" style="2" customWidth="1"/>
    <col min="4877" max="4877" width="7.875" style="2" customWidth="1"/>
    <col min="4878" max="4878" width="9" style="2" customWidth="1"/>
    <col min="4879" max="5122" width="8.875" style="2"/>
    <col min="5123" max="5123" width="5.125" style="2" customWidth="1"/>
    <col min="5124" max="5124" width="7.625" style="2" customWidth="1"/>
    <col min="5125" max="5125" width="8.625" style="2" customWidth="1"/>
    <col min="5126" max="5126" width="10" style="2" customWidth="1"/>
    <col min="5127" max="5127" width="13.875" style="2" customWidth="1"/>
    <col min="5128" max="5128" width="10.125" style="2" customWidth="1"/>
    <col min="5129" max="5130" width="9" style="2" customWidth="1"/>
    <col min="5131" max="5131" width="8.875" style="2" customWidth="1"/>
    <col min="5132" max="5132" width="11.125" style="2" customWidth="1"/>
    <col min="5133" max="5133" width="7.875" style="2" customWidth="1"/>
    <col min="5134" max="5134" width="9" style="2" customWidth="1"/>
    <col min="5135" max="5378" width="8.875" style="2"/>
    <col min="5379" max="5379" width="5.125" style="2" customWidth="1"/>
    <col min="5380" max="5380" width="7.625" style="2" customWidth="1"/>
    <col min="5381" max="5381" width="8.625" style="2" customWidth="1"/>
    <col min="5382" max="5382" width="10" style="2" customWidth="1"/>
    <col min="5383" max="5383" width="13.875" style="2" customWidth="1"/>
    <col min="5384" max="5384" width="10.125" style="2" customWidth="1"/>
    <col min="5385" max="5386" width="9" style="2" customWidth="1"/>
    <col min="5387" max="5387" width="8.875" style="2" customWidth="1"/>
    <col min="5388" max="5388" width="11.125" style="2" customWidth="1"/>
    <col min="5389" max="5389" width="7.875" style="2" customWidth="1"/>
    <col min="5390" max="5390" width="9" style="2" customWidth="1"/>
    <col min="5391" max="5634" width="8.875" style="2"/>
    <col min="5635" max="5635" width="5.125" style="2" customWidth="1"/>
    <col min="5636" max="5636" width="7.625" style="2" customWidth="1"/>
    <col min="5637" max="5637" width="8.625" style="2" customWidth="1"/>
    <col min="5638" max="5638" width="10" style="2" customWidth="1"/>
    <col min="5639" max="5639" width="13.875" style="2" customWidth="1"/>
    <col min="5640" max="5640" width="10.125" style="2" customWidth="1"/>
    <col min="5641" max="5642" width="9" style="2" customWidth="1"/>
    <col min="5643" max="5643" width="8.875" style="2" customWidth="1"/>
    <col min="5644" max="5644" width="11.125" style="2" customWidth="1"/>
    <col min="5645" max="5645" width="7.875" style="2" customWidth="1"/>
    <col min="5646" max="5646" width="9" style="2" customWidth="1"/>
    <col min="5647" max="5890" width="8.875" style="2"/>
    <col min="5891" max="5891" width="5.125" style="2" customWidth="1"/>
    <col min="5892" max="5892" width="7.625" style="2" customWidth="1"/>
    <col min="5893" max="5893" width="8.625" style="2" customWidth="1"/>
    <col min="5894" max="5894" width="10" style="2" customWidth="1"/>
    <col min="5895" max="5895" width="13.875" style="2" customWidth="1"/>
    <col min="5896" max="5896" width="10.125" style="2" customWidth="1"/>
    <col min="5897" max="5898" width="9" style="2" customWidth="1"/>
    <col min="5899" max="5899" width="8.875" style="2" customWidth="1"/>
    <col min="5900" max="5900" width="11.125" style="2" customWidth="1"/>
    <col min="5901" max="5901" width="7.875" style="2" customWidth="1"/>
    <col min="5902" max="5902" width="9" style="2" customWidth="1"/>
    <col min="5903" max="6146" width="8.875" style="2"/>
    <col min="6147" max="6147" width="5.125" style="2" customWidth="1"/>
    <col min="6148" max="6148" width="7.625" style="2" customWidth="1"/>
    <col min="6149" max="6149" width="8.625" style="2" customWidth="1"/>
    <col min="6150" max="6150" width="10" style="2" customWidth="1"/>
    <col min="6151" max="6151" width="13.875" style="2" customWidth="1"/>
    <col min="6152" max="6152" width="10.125" style="2" customWidth="1"/>
    <col min="6153" max="6154" width="9" style="2" customWidth="1"/>
    <col min="6155" max="6155" width="8.875" style="2" customWidth="1"/>
    <col min="6156" max="6156" width="11.125" style="2" customWidth="1"/>
    <col min="6157" max="6157" width="7.875" style="2" customWidth="1"/>
    <col min="6158" max="6158" width="9" style="2" customWidth="1"/>
    <col min="6159" max="6402" width="8.875" style="2"/>
    <col min="6403" max="6403" width="5.125" style="2" customWidth="1"/>
    <col min="6404" max="6404" width="7.625" style="2" customWidth="1"/>
    <col min="6405" max="6405" width="8.625" style="2" customWidth="1"/>
    <col min="6406" max="6406" width="10" style="2" customWidth="1"/>
    <col min="6407" max="6407" width="13.875" style="2" customWidth="1"/>
    <col min="6408" max="6408" width="10.125" style="2" customWidth="1"/>
    <col min="6409" max="6410" width="9" style="2" customWidth="1"/>
    <col min="6411" max="6411" width="8.875" style="2" customWidth="1"/>
    <col min="6412" max="6412" width="11.125" style="2" customWidth="1"/>
    <col min="6413" max="6413" width="7.875" style="2" customWidth="1"/>
    <col min="6414" max="6414" width="9" style="2" customWidth="1"/>
    <col min="6415" max="6658" width="8.875" style="2"/>
    <col min="6659" max="6659" width="5.125" style="2" customWidth="1"/>
    <col min="6660" max="6660" width="7.625" style="2" customWidth="1"/>
    <col min="6661" max="6661" width="8.625" style="2" customWidth="1"/>
    <col min="6662" max="6662" width="10" style="2" customWidth="1"/>
    <col min="6663" max="6663" width="13.875" style="2" customWidth="1"/>
    <col min="6664" max="6664" width="10.125" style="2" customWidth="1"/>
    <col min="6665" max="6666" width="9" style="2" customWidth="1"/>
    <col min="6667" max="6667" width="8.875" style="2" customWidth="1"/>
    <col min="6668" max="6668" width="11.125" style="2" customWidth="1"/>
    <col min="6669" max="6669" width="7.875" style="2" customWidth="1"/>
    <col min="6670" max="6670" width="9" style="2" customWidth="1"/>
    <col min="6671" max="6914" width="8.875" style="2"/>
    <col min="6915" max="6915" width="5.125" style="2" customWidth="1"/>
    <col min="6916" max="6916" width="7.625" style="2" customWidth="1"/>
    <col min="6917" max="6917" width="8.625" style="2" customWidth="1"/>
    <col min="6918" max="6918" width="10" style="2" customWidth="1"/>
    <col min="6919" max="6919" width="13.875" style="2" customWidth="1"/>
    <col min="6920" max="6920" width="10.125" style="2" customWidth="1"/>
    <col min="6921" max="6922" width="9" style="2" customWidth="1"/>
    <col min="6923" max="6923" width="8.875" style="2" customWidth="1"/>
    <col min="6924" max="6924" width="11.125" style="2" customWidth="1"/>
    <col min="6925" max="6925" width="7.875" style="2" customWidth="1"/>
    <col min="6926" max="6926" width="9" style="2" customWidth="1"/>
    <col min="6927" max="7170" width="8.875" style="2"/>
    <col min="7171" max="7171" width="5.125" style="2" customWidth="1"/>
    <col min="7172" max="7172" width="7.625" style="2" customWidth="1"/>
    <col min="7173" max="7173" width="8.625" style="2" customWidth="1"/>
    <col min="7174" max="7174" width="10" style="2" customWidth="1"/>
    <col min="7175" max="7175" width="13.875" style="2" customWidth="1"/>
    <col min="7176" max="7176" width="10.125" style="2" customWidth="1"/>
    <col min="7177" max="7178" width="9" style="2" customWidth="1"/>
    <col min="7179" max="7179" width="8.875" style="2" customWidth="1"/>
    <col min="7180" max="7180" width="11.125" style="2" customWidth="1"/>
    <col min="7181" max="7181" width="7.875" style="2" customWidth="1"/>
    <col min="7182" max="7182" width="9" style="2" customWidth="1"/>
    <col min="7183" max="7426" width="8.875" style="2"/>
    <col min="7427" max="7427" width="5.125" style="2" customWidth="1"/>
    <col min="7428" max="7428" width="7.625" style="2" customWidth="1"/>
    <col min="7429" max="7429" width="8.625" style="2" customWidth="1"/>
    <col min="7430" max="7430" width="10" style="2" customWidth="1"/>
    <col min="7431" max="7431" width="13.875" style="2" customWidth="1"/>
    <col min="7432" max="7432" width="10.125" style="2" customWidth="1"/>
    <col min="7433" max="7434" width="9" style="2" customWidth="1"/>
    <col min="7435" max="7435" width="8.875" style="2" customWidth="1"/>
    <col min="7436" max="7436" width="11.125" style="2" customWidth="1"/>
    <col min="7437" max="7437" width="7.875" style="2" customWidth="1"/>
    <col min="7438" max="7438" width="9" style="2" customWidth="1"/>
    <col min="7439" max="7682" width="8.875" style="2"/>
    <col min="7683" max="7683" width="5.125" style="2" customWidth="1"/>
    <col min="7684" max="7684" width="7.625" style="2" customWidth="1"/>
    <col min="7685" max="7685" width="8.625" style="2" customWidth="1"/>
    <col min="7686" max="7686" width="10" style="2" customWidth="1"/>
    <col min="7687" max="7687" width="13.875" style="2" customWidth="1"/>
    <col min="7688" max="7688" width="10.125" style="2" customWidth="1"/>
    <col min="7689" max="7690" width="9" style="2" customWidth="1"/>
    <col min="7691" max="7691" width="8.875" style="2" customWidth="1"/>
    <col min="7692" max="7692" width="11.125" style="2" customWidth="1"/>
    <col min="7693" max="7693" width="7.875" style="2" customWidth="1"/>
    <col min="7694" max="7694" width="9" style="2" customWidth="1"/>
    <col min="7695" max="7938" width="8.875" style="2"/>
    <col min="7939" max="7939" width="5.125" style="2" customWidth="1"/>
    <col min="7940" max="7940" width="7.625" style="2" customWidth="1"/>
    <col min="7941" max="7941" width="8.625" style="2" customWidth="1"/>
    <col min="7942" max="7942" width="10" style="2" customWidth="1"/>
    <col min="7943" max="7943" width="13.875" style="2" customWidth="1"/>
    <col min="7944" max="7944" width="10.125" style="2" customWidth="1"/>
    <col min="7945" max="7946" width="9" style="2" customWidth="1"/>
    <col min="7947" max="7947" width="8.875" style="2" customWidth="1"/>
    <col min="7948" max="7948" width="11.125" style="2" customWidth="1"/>
    <col min="7949" max="7949" width="7.875" style="2" customWidth="1"/>
    <col min="7950" max="7950" width="9" style="2" customWidth="1"/>
    <col min="7951" max="8194" width="8.875" style="2"/>
    <col min="8195" max="8195" width="5.125" style="2" customWidth="1"/>
    <col min="8196" max="8196" width="7.625" style="2" customWidth="1"/>
    <col min="8197" max="8197" width="8.625" style="2" customWidth="1"/>
    <col min="8198" max="8198" width="10" style="2" customWidth="1"/>
    <col min="8199" max="8199" width="13.875" style="2" customWidth="1"/>
    <col min="8200" max="8200" width="10.125" style="2" customWidth="1"/>
    <col min="8201" max="8202" width="9" style="2" customWidth="1"/>
    <col min="8203" max="8203" width="8.875" style="2" customWidth="1"/>
    <col min="8204" max="8204" width="11.125" style="2" customWidth="1"/>
    <col min="8205" max="8205" width="7.875" style="2" customWidth="1"/>
    <col min="8206" max="8206" width="9" style="2" customWidth="1"/>
    <col min="8207" max="8450" width="8.875" style="2"/>
    <col min="8451" max="8451" width="5.125" style="2" customWidth="1"/>
    <col min="8452" max="8452" width="7.625" style="2" customWidth="1"/>
    <col min="8453" max="8453" width="8.625" style="2" customWidth="1"/>
    <col min="8454" max="8454" width="10" style="2" customWidth="1"/>
    <col min="8455" max="8455" width="13.875" style="2" customWidth="1"/>
    <col min="8456" max="8456" width="10.125" style="2" customWidth="1"/>
    <col min="8457" max="8458" width="9" style="2" customWidth="1"/>
    <col min="8459" max="8459" width="8.875" style="2" customWidth="1"/>
    <col min="8460" max="8460" width="11.125" style="2" customWidth="1"/>
    <col min="8461" max="8461" width="7.875" style="2" customWidth="1"/>
    <col min="8462" max="8462" width="9" style="2" customWidth="1"/>
    <col min="8463" max="8706" width="8.875" style="2"/>
    <col min="8707" max="8707" width="5.125" style="2" customWidth="1"/>
    <col min="8708" max="8708" width="7.625" style="2" customWidth="1"/>
    <col min="8709" max="8709" width="8.625" style="2" customWidth="1"/>
    <col min="8710" max="8710" width="10" style="2" customWidth="1"/>
    <col min="8711" max="8711" width="13.875" style="2" customWidth="1"/>
    <col min="8712" max="8712" width="10.125" style="2" customWidth="1"/>
    <col min="8713" max="8714" width="9" style="2" customWidth="1"/>
    <col min="8715" max="8715" width="8.875" style="2" customWidth="1"/>
    <col min="8716" max="8716" width="11.125" style="2" customWidth="1"/>
    <col min="8717" max="8717" width="7.875" style="2" customWidth="1"/>
    <col min="8718" max="8718" width="9" style="2" customWidth="1"/>
    <col min="8719" max="8962" width="8.875" style="2"/>
    <col min="8963" max="8963" width="5.125" style="2" customWidth="1"/>
    <col min="8964" max="8964" width="7.625" style="2" customWidth="1"/>
    <col min="8965" max="8965" width="8.625" style="2" customWidth="1"/>
    <col min="8966" max="8966" width="10" style="2" customWidth="1"/>
    <col min="8967" max="8967" width="13.875" style="2" customWidth="1"/>
    <col min="8968" max="8968" width="10.125" style="2" customWidth="1"/>
    <col min="8969" max="8970" width="9" style="2" customWidth="1"/>
    <col min="8971" max="8971" width="8.875" style="2" customWidth="1"/>
    <col min="8972" max="8972" width="11.125" style="2" customWidth="1"/>
    <col min="8973" max="8973" width="7.875" style="2" customWidth="1"/>
    <col min="8974" max="8974" width="9" style="2" customWidth="1"/>
    <col min="8975" max="9218" width="8.875" style="2"/>
    <col min="9219" max="9219" width="5.125" style="2" customWidth="1"/>
    <col min="9220" max="9220" width="7.625" style="2" customWidth="1"/>
    <col min="9221" max="9221" width="8.625" style="2" customWidth="1"/>
    <col min="9222" max="9222" width="10" style="2" customWidth="1"/>
    <col min="9223" max="9223" width="13.875" style="2" customWidth="1"/>
    <col min="9224" max="9224" width="10.125" style="2" customWidth="1"/>
    <col min="9225" max="9226" width="9" style="2" customWidth="1"/>
    <col min="9227" max="9227" width="8.875" style="2" customWidth="1"/>
    <col min="9228" max="9228" width="11.125" style="2" customWidth="1"/>
    <col min="9229" max="9229" width="7.875" style="2" customWidth="1"/>
    <col min="9230" max="9230" width="9" style="2" customWidth="1"/>
    <col min="9231" max="9474" width="8.875" style="2"/>
    <col min="9475" max="9475" width="5.125" style="2" customWidth="1"/>
    <col min="9476" max="9476" width="7.625" style="2" customWidth="1"/>
    <col min="9477" max="9477" width="8.625" style="2" customWidth="1"/>
    <col min="9478" max="9478" width="10" style="2" customWidth="1"/>
    <col min="9479" max="9479" width="13.875" style="2" customWidth="1"/>
    <col min="9480" max="9480" width="10.125" style="2" customWidth="1"/>
    <col min="9481" max="9482" width="9" style="2" customWidth="1"/>
    <col min="9483" max="9483" width="8.875" style="2" customWidth="1"/>
    <col min="9484" max="9484" width="11.125" style="2" customWidth="1"/>
    <col min="9485" max="9485" width="7.875" style="2" customWidth="1"/>
    <col min="9486" max="9486" width="9" style="2" customWidth="1"/>
    <col min="9487" max="9730" width="8.875" style="2"/>
    <col min="9731" max="9731" width="5.125" style="2" customWidth="1"/>
    <col min="9732" max="9732" width="7.625" style="2" customWidth="1"/>
    <col min="9733" max="9733" width="8.625" style="2" customWidth="1"/>
    <col min="9734" max="9734" width="10" style="2" customWidth="1"/>
    <col min="9735" max="9735" width="13.875" style="2" customWidth="1"/>
    <col min="9736" max="9736" width="10.125" style="2" customWidth="1"/>
    <col min="9737" max="9738" width="9" style="2" customWidth="1"/>
    <col min="9739" max="9739" width="8.875" style="2" customWidth="1"/>
    <col min="9740" max="9740" width="11.125" style="2" customWidth="1"/>
    <col min="9741" max="9741" width="7.875" style="2" customWidth="1"/>
    <col min="9742" max="9742" width="9" style="2" customWidth="1"/>
    <col min="9743" max="9986" width="8.875" style="2"/>
    <col min="9987" max="9987" width="5.125" style="2" customWidth="1"/>
    <col min="9988" max="9988" width="7.625" style="2" customWidth="1"/>
    <col min="9989" max="9989" width="8.625" style="2" customWidth="1"/>
    <col min="9990" max="9990" width="10" style="2" customWidth="1"/>
    <col min="9991" max="9991" width="13.875" style="2" customWidth="1"/>
    <col min="9992" max="9992" width="10.125" style="2" customWidth="1"/>
    <col min="9993" max="9994" width="9" style="2" customWidth="1"/>
    <col min="9995" max="9995" width="8.875" style="2" customWidth="1"/>
    <col min="9996" max="9996" width="11.125" style="2" customWidth="1"/>
    <col min="9997" max="9997" width="7.875" style="2" customWidth="1"/>
    <col min="9998" max="9998" width="9" style="2" customWidth="1"/>
    <col min="9999" max="10242" width="8.875" style="2"/>
    <col min="10243" max="10243" width="5.125" style="2" customWidth="1"/>
    <col min="10244" max="10244" width="7.625" style="2" customWidth="1"/>
    <col min="10245" max="10245" width="8.625" style="2" customWidth="1"/>
    <col min="10246" max="10246" width="10" style="2" customWidth="1"/>
    <col min="10247" max="10247" width="13.875" style="2" customWidth="1"/>
    <col min="10248" max="10248" width="10.125" style="2" customWidth="1"/>
    <col min="10249" max="10250" width="9" style="2" customWidth="1"/>
    <col min="10251" max="10251" width="8.875" style="2" customWidth="1"/>
    <col min="10252" max="10252" width="11.125" style="2" customWidth="1"/>
    <col min="10253" max="10253" width="7.875" style="2" customWidth="1"/>
    <col min="10254" max="10254" width="9" style="2" customWidth="1"/>
    <col min="10255" max="10498" width="8.875" style="2"/>
    <col min="10499" max="10499" width="5.125" style="2" customWidth="1"/>
    <col min="10500" max="10500" width="7.625" style="2" customWidth="1"/>
    <col min="10501" max="10501" width="8.625" style="2" customWidth="1"/>
    <col min="10502" max="10502" width="10" style="2" customWidth="1"/>
    <col min="10503" max="10503" width="13.875" style="2" customWidth="1"/>
    <col min="10504" max="10504" width="10.125" style="2" customWidth="1"/>
    <col min="10505" max="10506" width="9" style="2" customWidth="1"/>
    <col min="10507" max="10507" width="8.875" style="2" customWidth="1"/>
    <col min="10508" max="10508" width="11.125" style="2" customWidth="1"/>
    <col min="10509" max="10509" width="7.875" style="2" customWidth="1"/>
    <col min="10510" max="10510" width="9" style="2" customWidth="1"/>
    <col min="10511" max="10754" width="8.875" style="2"/>
    <col min="10755" max="10755" width="5.125" style="2" customWidth="1"/>
    <col min="10756" max="10756" width="7.625" style="2" customWidth="1"/>
    <col min="10757" max="10757" width="8.625" style="2" customWidth="1"/>
    <col min="10758" max="10758" width="10" style="2" customWidth="1"/>
    <col min="10759" max="10759" width="13.875" style="2" customWidth="1"/>
    <col min="10760" max="10760" width="10.125" style="2" customWidth="1"/>
    <col min="10761" max="10762" width="9" style="2" customWidth="1"/>
    <col min="10763" max="10763" width="8.875" style="2" customWidth="1"/>
    <col min="10764" max="10764" width="11.125" style="2" customWidth="1"/>
    <col min="10765" max="10765" width="7.875" style="2" customWidth="1"/>
    <col min="10766" max="10766" width="9" style="2" customWidth="1"/>
    <col min="10767" max="11010" width="8.875" style="2"/>
    <col min="11011" max="11011" width="5.125" style="2" customWidth="1"/>
    <col min="11012" max="11012" width="7.625" style="2" customWidth="1"/>
    <col min="11013" max="11013" width="8.625" style="2" customWidth="1"/>
    <col min="11014" max="11014" width="10" style="2" customWidth="1"/>
    <col min="11015" max="11015" width="13.875" style="2" customWidth="1"/>
    <col min="11016" max="11016" width="10.125" style="2" customWidth="1"/>
    <col min="11017" max="11018" width="9" style="2" customWidth="1"/>
    <col min="11019" max="11019" width="8.875" style="2" customWidth="1"/>
    <col min="11020" max="11020" width="11.125" style="2" customWidth="1"/>
    <col min="11021" max="11021" width="7.875" style="2" customWidth="1"/>
    <col min="11022" max="11022" width="9" style="2" customWidth="1"/>
    <col min="11023" max="11266" width="8.875" style="2"/>
    <col min="11267" max="11267" width="5.125" style="2" customWidth="1"/>
    <col min="11268" max="11268" width="7.625" style="2" customWidth="1"/>
    <col min="11269" max="11269" width="8.625" style="2" customWidth="1"/>
    <col min="11270" max="11270" width="10" style="2" customWidth="1"/>
    <col min="11271" max="11271" width="13.875" style="2" customWidth="1"/>
    <col min="11272" max="11272" width="10.125" style="2" customWidth="1"/>
    <col min="11273" max="11274" width="9" style="2" customWidth="1"/>
    <col min="11275" max="11275" width="8.875" style="2" customWidth="1"/>
    <col min="11276" max="11276" width="11.125" style="2" customWidth="1"/>
    <col min="11277" max="11277" width="7.875" style="2" customWidth="1"/>
    <col min="11278" max="11278" width="9" style="2" customWidth="1"/>
    <col min="11279" max="11522" width="8.875" style="2"/>
    <col min="11523" max="11523" width="5.125" style="2" customWidth="1"/>
    <col min="11524" max="11524" width="7.625" style="2" customWidth="1"/>
    <col min="11525" max="11525" width="8.625" style="2" customWidth="1"/>
    <col min="11526" max="11526" width="10" style="2" customWidth="1"/>
    <col min="11527" max="11527" width="13.875" style="2" customWidth="1"/>
    <col min="11528" max="11528" width="10.125" style="2" customWidth="1"/>
    <col min="11529" max="11530" width="9" style="2" customWidth="1"/>
    <col min="11531" max="11531" width="8.875" style="2" customWidth="1"/>
    <col min="11532" max="11532" width="11.125" style="2" customWidth="1"/>
    <col min="11533" max="11533" width="7.875" style="2" customWidth="1"/>
    <col min="11534" max="11534" width="9" style="2" customWidth="1"/>
    <col min="11535" max="11778" width="8.875" style="2"/>
    <col min="11779" max="11779" width="5.125" style="2" customWidth="1"/>
    <col min="11780" max="11780" width="7.625" style="2" customWidth="1"/>
    <col min="11781" max="11781" width="8.625" style="2" customWidth="1"/>
    <col min="11782" max="11782" width="10" style="2" customWidth="1"/>
    <col min="11783" max="11783" width="13.875" style="2" customWidth="1"/>
    <col min="11784" max="11784" width="10.125" style="2" customWidth="1"/>
    <col min="11785" max="11786" width="9" style="2" customWidth="1"/>
    <col min="11787" max="11787" width="8.875" style="2" customWidth="1"/>
    <col min="11788" max="11788" width="11.125" style="2" customWidth="1"/>
    <col min="11789" max="11789" width="7.875" style="2" customWidth="1"/>
    <col min="11790" max="11790" width="9" style="2" customWidth="1"/>
    <col min="11791" max="12034" width="8.875" style="2"/>
    <col min="12035" max="12035" width="5.125" style="2" customWidth="1"/>
    <col min="12036" max="12036" width="7.625" style="2" customWidth="1"/>
    <col min="12037" max="12037" width="8.625" style="2" customWidth="1"/>
    <col min="12038" max="12038" width="10" style="2" customWidth="1"/>
    <col min="12039" max="12039" width="13.875" style="2" customWidth="1"/>
    <col min="12040" max="12040" width="10.125" style="2" customWidth="1"/>
    <col min="12041" max="12042" width="9" style="2" customWidth="1"/>
    <col min="12043" max="12043" width="8.875" style="2" customWidth="1"/>
    <col min="12044" max="12044" width="11.125" style="2" customWidth="1"/>
    <col min="12045" max="12045" width="7.875" style="2" customWidth="1"/>
    <col min="12046" max="12046" width="9" style="2" customWidth="1"/>
    <col min="12047" max="12290" width="8.875" style="2"/>
    <col min="12291" max="12291" width="5.125" style="2" customWidth="1"/>
    <col min="12292" max="12292" width="7.625" style="2" customWidth="1"/>
    <col min="12293" max="12293" width="8.625" style="2" customWidth="1"/>
    <col min="12294" max="12294" width="10" style="2" customWidth="1"/>
    <col min="12295" max="12295" width="13.875" style="2" customWidth="1"/>
    <col min="12296" max="12296" width="10.125" style="2" customWidth="1"/>
    <col min="12297" max="12298" width="9" style="2" customWidth="1"/>
    <col min="12299" max="12299" width="8.875" style="2" customWidth="1"/>
    <col min="12300" max="12300" width="11.125" style="2" customWidth="1"/>
    <col min="12301" max="12301" width="7.875" style="2" customWidth="1"/>
    <col min="12302" max="12302" width="9" style="2" customWidth="1"/>
    <col min="12303" max="12546" width="8.875" style="2"/>
    <col min="12547" max="12547" width="5.125" style="2" customWidth="1"/>
    <col min="12548" max="12548" width="7.625" style="2" customWidth="1"/>
    <col min="12549" max="12549" width="8.625" style="2" customWidth="1"/>
    <col min="12550" max="12550" width="10" style="2" customWidth="1"/>
    <col min="12551" max="12551" width="13.875" style="2" customWidth="1"/>
    <col min="12552" max="12552" width="10.125" style="2" customWidth="1"/>
    <col min="12553" max="12554" width="9" style="2" customWidth="1"/>
    <col min="12555" max="12555" width="8.875" style="2" customWidth="1"/>
    <col min="12556" max="12556" width="11.125" style="2" customWidth="1"/>
    <col min="12557" max="12557" width="7.875" style="2" customWidth="1"/>
    <col min="12558" max="12558" width="9" style="2" customWidth="1"/>
    <col min="12559" max="12802" width="8.875" style="2"/>
    <col min="12803" max="12803" width="5.125" style="2" customWidth="1"/>
    <col min="12804" max="12804" width="7.625" style="2" customWidth="1"/>
    <col min="12805" max="12805" width="8.625" style="2" customWidth="1"/>
    <col min="12806" max="12806" width="10" style="2" customWidth="1"/>
    <col min="12807" max="12807" width="13.875" style="2" customWidth="1"/>
    <col min="12808" max="12808" width="10.125" style="2" customWidth="1"/>
    <col min="12809" max="12810" width="9" style="2" customWidth="1"/>
    <col min="12811" max="12811" width="8.875" style="2" customWidth="1"/>
    <col min="12812" max="12812" width="11.125" style="2" customWidth="1"/>
    <col min="12813" max="12813" width="7.875" style="2" customWidth="1"/>
    <col min="12814" max="12814" width="9" style="2" customWidth="1"/>
    <col min="12815" max="13058" width="8.875" style="2"/>
    <col min="13059" max="13059" width="5.125" style="2" customWidth="1"/>
    <col min="13060" max="13060" width="7.625" style="2" customWidth="1"/>
    <col min="13061" max="13061" width="8.625" style="2" customWidth="1"/>
    <col min="13062" max="13062" width="10" style="2" customWidth="1"/>
    <col min="13063" max="13063" width="13.875" style="2" customWidth="1"/>
    <col min="13064" max="13064" width="10.125" style="2" customWidth="1"/>
    <col min="13065" max="13066" width="9" style="2" customWidth="1"/>
    <col min="13067" max="13067" width="8.875" style="2" customWidth="1"/>
    <col min="13068" max="13068" width="11.125" style="2" customWidth="1"/>
    <col min="13069" max="13069" width="7.875" style="2" customWidth="1"/>
    <col min="13070" max="13070" width="9" style="2" customWidth="1"/>
    <col min="13071" max="13314" width="8.875" style="2"/>
    <col min="13315" max="13315" width="5.125" style="2" customWidth="1"/>
    <col min="13316" max="13316" width="7.625" style="2" customWidth="1"/>
    <col min="13317" max="13317" width="8.625" style="2" customWidth="1"/>
    <col min="13318" max="13318" width="10" style="2" customWidth="1"/>
    <col min="13319" max="13319" width="13.875" style="2" customWidth="1"/>
    <col min="13320" max="13320" width="10.125" style="2" customWidth="1"/>
    <col min="13321" max="13322" width="9" style="2" customWidth="1"/>
    <col min="13323" max="13323" width="8.875" style="2" customWidth="1"/>
    <col min="13324" max="13324" width="11.125" style="2" customWidth="1"/>
    <col min="13325" max="13325" width="7.875" style="2" customWidth="1"/>
    <col min="13326" max="13326" width="9" style="2" customWidth="1"/>
    <col min="13327" max="13570" width="8.875" style="2"/>
    <col min="13571" max="13571" width="5.125" style="2" customWidth="1"/>
    <col min="13572" max="13572" width="7.625" style="2" customWidth="1"/>
    <col min="13573" max="13573" width="8.625" style="2" customWidth="1"/>
    <col min="13574" max="13574" width="10" style="2" customWidth="1"/>
    <col min="13575" max="13575" width="13.875" style="2" customWidth="1"/>
    <col min="13576" max="13576" width="10.125" style="2" customWidth="1"/>
    <col min="13577" max="13578" width="9" style="2" customWidth="1"/>
    <col min="13579" max="13579" width="8.875" style="2" customWidth="1"/>
    <col min="13580" max="13580" width="11.125" style="2" customWidth="1"/>
    <col min="13581" max="13581" width="7.875" style="2" customWidth="1"/>
    <col min="13582" max="13582" width="9" style="2" customWidth="1"/>
    <col min="13583" max="13826" width="8.875" style="2"/>
    <col min="13827" max="13827" width="5.125" style="2" customWidth="1"/>
    <col min="13828" max="13828" width="7.625" style="2" customWidth="1"/>
    <col min="13829" max="13829" width="8.625" style="2" customWidth="1"/>
    <col min="13830" max="13830" width="10" style="2" customWidth="1"/>
    <col min="13831" max="13831" width="13.875" style="2" customWidth="1"/>
    <col min="13832" max="13832" width="10.125" style="2" customWidth="1"/>
    <col min="13833" max="13834" width="9" style="2" customWidth="1"/>
    <col min="13835" max="13835" width="8.875" style="2" customWidth="1"/>
    <col min="13836" max="13836" width="11.125" style="2" customWidth="1"/>
    <col min="13837" max="13837" width="7.875" style="2" customWidth="1"/>
    <col min="13838" max="13838" width="9" style="2" customWidth="1"/>
    <col min="13839" max="14082" width="8.875" style="2"/>
    <col min="14083" max="14083" width="5.125" style="2" customWidth="1"/>
    <col min="14084" max="14084" width="7.625" style="2" customWidth="1"/>
    <col min="14085" max="14085" width="8.625" style="2" customWidth="1"/>
    <col min="14086" max="14086" width="10" style="2" customWidth="1"/>
    <col min="14087" max="14087" width="13.875" style="2" customWidth="1"/>
    <col min="14088" max="14088" width="10.125" style="2" customWidth="1"/>
    <col min="14089" max="14090" width="9" style="2" customWidth="1"/>
    <col min="14091" max="14091" width="8.875" style="2" customWidth="1"/>
    <col min="14092" max="14092" width="11.125" style="2" customWidth="1"/>
    <col min="14093" max="14093" width="7.875" style="2" customWidth="1"/>
    <col min="14094" max="14094" width="9" style="2" customWidth="1"/>
    <col min="14095" max="14338" width="8.875" style="2"/>
    <col min="14339" max="14339" width="5.125" style="2" customWidth="1"/>
    <col min="14340" max="14340" width="7.625" style="2" customWidth="1"/>
    <col min="14341" max="14341" width="8.625" style="2" customWidth="1"/>
    <col min="14342" max="14342" width="10" style="2" customWidth="1"/>
    <col min="14343" max="14343" width="13.875" style="2" customWidth="1"/>
    <col min="14344" max="14344" width="10.125" style="2" customWidth="1"/>
    <col min="14345" max="14346" width="9" style="2" customWidth="1"/>
    <col min="14347" max="14347" width="8.875" style="2" customWidth="1"/>
    <col min="14348" max="14348" width="11.125" style="2" customWidth="1"/>
    <col min="14349" max="14349" width="7.875" style="2" customWidth="1"/>
    <col min="14350" max="14350" width="9" style="2" customWidth="1"/>
    <col min="14351" max="14594" width="8.875" style="2"/>
    <col min="14595" max="14595" width="5.125" style="2" customWidth="1"/>
    <col min="14596" max="14596" width="7.625" style="2" customWidth="1"/>
    <col min="14597" max="14597" width="8.625" style="2" customWidth="1"/>
    <col min="14598" max="14598" width="10" style="2" customWidth="1"/>
    <col min="14599" max="14599" width="13.875" style="2" customWidth="1"/>
    <col min="14600" max="14600" width="10.125" style="2" customWidth="1"/>
    <col min="14601" max="14602" width="9" style="2" customWidth="1"/>
    <col min="14603" max="14603" width="8.875" style="2" customWidth="1"/>
    <col min="14604" max="14604" width="11.125" style="2" customWidth="1"/>
    <col min="14605" max="14605" width="7.875" style="2" customWidth="1"/>
    <col min="14606" max="14606" width="9" style="2" customWidth="1"/>
    <col min="14607" max="14850" width="8.875" style="2"/>
    <col min="14851" max="14851" width="5.125" style="2" customWidth="1"/>
    <col min="14852" max="14852" width="7.625" style="2" customWidth="1"/>
    <col min="14853" max="14853" width="8.625" style="2" customWidth="1"/>
    <col min="14854" max="14854" width="10" style="2" customWidth="1"/>
    <col min="14855" max="14855" width="13.875" style="2" customWidth="1"/>
    <col min="14856" max="14856" width="10.125" style="2" customWidth="1"/>
    <col min="14857" max="14858" width="9" style="2" customWidth="1"/>
    <col min="14859" max="14859" width="8.875" style="2" customWidth="1"/>
    <col min="14860" max="14860" width="11.125" style="2" customWidth="1"/>
    <col min="14861" max="14861" width="7.875" style="2" customWidth="1"/>
    <col min="14862" max="14862" width="9" style="2" customWidth="1"/>
    <col min="14863" max="15106" width="8.875" style="2"/>
    <col min="15107" max="15107" width="5.125" style="2" customWidth="1"/>
    <col min="15108" max="15108" width="7.625" style="2" customWidth="1"/>
    <col min="15109" max="15109" width="8.625" style="2" customWidth="1"/>
    <col min="15110" max="15110" width="10" style="2" customWidth="1"/>
    <col min="15111" max="15111" width="13.875" style="2" customWidth="1"/>
    <col min="15112" max="15112" width="10.125" style="2" customWidth="1"/>
    <col min="15113" max="15114" width="9" style="2" customWidth="1"/>
    <col min="15115" max="15115" width="8.875" style="2" customWidth="1"/>
    <col min="15116" max="15116" width="11.125" style="2" customWidth="1"/>
    <col min="15117" max="15117" width="7.875" style="2" customWidth="1"/>
    <col min="15118" max="15118" width="9" style="2" customWidth="1"/>
    <col min="15119" max="15362" width="8.875" style="2"/>
    <col min="15363" max="15363" width="5.125" style="2" customWidth="1"/>
    <col min="15364" max="15364" width="7.625" style="2" customWidth="1"/>
    <col min="15365" max="15365" width="8.625" style="2" customWidth="1"/>
    <col min="15366" max="15366" width="10" style="2" customWidth="1"/>
    <col min="15367" max="15367" width="13.875" style="2" customWidth="1"/>
    <col min="15368" max="15368" width="10.125" style="2" customWidth="1"/>
    <col min="15369" max="15370" width="9" style="2" customWidth="1"/>
    <col min="15371" max="15371" width="8.875" style="2" customWidth="1"/>
    <col min="15372" max="15372" width="11.125" style="2" customWidth="1"/>
    <col min="15373" max="15373" width="7.875" style="2" customWidth="1"/>
    <col min="15374" max="15374" width="9" style="2" customWidth="1"/>
    <col min="15375" max="15618" width="8.875" style="2"/>
    <col min="15619" max="15619" width="5.125" style="2" customWidth="1"/>
    <col min="15620" max="15620" width="7.625" style="2" customWidth="1"/>
    <col min="15621" max="15621" width="8.625" style="2" customWidth="1"/>
    <col min="15622" max="15622" width="10" style="2" customWidth="1"/>
    <col min="15623" max="15623" width="13.875" style="2" customWidth="1"/>
    <col min="15624" max="15624" width="10.125" style="2" customWidth="1"/>
    <col min="15625" max="15626" width="9" style="2" customWidth="1"/>
    <col min="15627" max="15627" width="8.875" style="2" customWidth="1"/>
    <col min="15628" max="15628" width="11.125" style="2" customWidth="1"/>
    <col min="15629" max="15629" width="7.875" style="2" customWidth="1"/>
    <col min="15630" max="15630" width="9" style="2" customWidth="1"/>
    <col min="15631" max="15874" width="8.875" style="2"/>
    <col min="15875" max="15875" width="5.125" style="2" customWidth="1"/>
    <col min="15876" max="15876" width="7.625" style="2" customWidth="1"/>
    <col min="15877" max="15877" width="8.625" style="2" customWidth="1"/>
    <col min="15878" max="15878" width="10" style="2" customWidth="1"/>
    <col min="15879" max="15879" width="13.875" style="2" customWidth="1"/>
    <col min="15880" max="15880" width="10.125" style="2" customWidth="1"/>
    <col min="15881" max="15882" width="9" style="2" customWidth="1"/>
    <col min="15883" max="15883" width="8.875" style="2" customWidth="1"/>
    <col min="15884" max="15884" width="11.125" style="2" customWidth="1"/>
    <col min="15885" max="15885" width="7.875" style="2" customWidth="1"/>
    <col min="15886" max="15886" width="9" style="2" customWidth="1"/>
    <col min="15887" max="16130" width="8.875" style="2"/>
    <col min="16131" max="16131" width="5.125" style="2" customWidth="1"/>
    <col min="16132" max="16132" width="7.625" style="2" customWidth="1"/>
    <col min="16133" max="16133" width="8.625" style="2" customWidth="1"/>
    <col min="16134" max="16134" width="10" style="2" customWidth="1"/>
    <col min="16135" max="16135" width="13.875" style="2" customWidth="1"/>
    <col min="16136" max="16136" width="10.125" style="2" customWidth="1"/>
    <col min="16137" max="16138" width="9" style="2" customWidth="1"/>
    <col min="16139" max="16139" width="8.875" style="2" customWidth="1"/>
    <col min="16140" max="16140" width="11.125" style="2" customWidth="1"/>
    <col min="16141" max="16141" width="7.875" style="2" customWidth="1"/>
    <col min="16142" max="16142" width="9" style="2" customWidth="1"/>
    <col min="16143" max="16384" width="8.875" style="2"/>
  </cols>
  <sheetData>
    <row r="1" spans="1:18" s="12" customFormat="1" ht="139.15" customHeight="1" x14ac:dyDescent="0.25">
      <c r="A1" s="147" t="s">
        <v>24</v>
      </c>
      <c r="B1" s="147"/>
      <c r="C1" s="147"/>
      <c r="D1" s="147"/>
      <c r="E1" s="147"/>
      <c r="F1" s="148"/>
      <c r="G1" s="147" t="s">
        <v>24</v>
      </c>
      <c r="H1" s="147"/>
      <c r="I1" s="147"/>
      <c r="J1" s="147"/>
      <c r="K1" s="147"/>
      <c r="L1" s="148"/>
      <c r="M1" s="147" t="s">
        <v>24</v>
      </c>
      <c r="N1" s="147"/>
      <c r="O1" s="147"/>
      <c r="P1" s="147"/>
      <c r="Q1" s="147"/>
      <c r="R1" s="148"/>
    </row>
    <row r="2" spans="1:18" s="12" customFormat="1" ht="139.15" customHeight="1" x14ac:dyDescent="0.25">
      <c r="A2" s="147" t="s">
        <v>25</v>
      </c>
      <c r="B2" s="147"/>
      <c r="C2" s="147"/>
      <c r="D2" s="147"/>
      <c r="E2" s="147"/>
      <c r="F2" s="148"/>
      <c r="G2" s="149" t="s">
        <v>25</v>
      </c>
      <c r="H2" s="147"/>
      <c r="I2" s="147"/>
      <c r="J2" s="147"/>
      <c r="K2" s="147"/>
      <c r="L2" s="148"/>
      <c r="M2" s="147" t="s">
        <v>25</v>
      </c>
      <c r="N2" s="147"/>
      <c r="O2" s="147"/>
      <c r="P2" s="147"/>
      <c r="Q2" s="147"/>
      <c r="R2" s="147"/>
    </row>
    <row r="3" spans="1:18" s="12" customFormat="1" ht="139.15" customHeight="1" x14ac:dyDescent="0.25">
      <c r="A3" s="147" t="s">
        <v>25</v>
      </c>
      <c r="B3" s="147"/>
      <c r="C3" s="147"/>
      <c r="D3" s="147"/>
      <c r="E3" s="147"/>
      <c r="F3" s="148"/>
      <c r="G3" s="149" t="s">
        <v>25</v>
      </c>
      <c r="H3" s="147"/>
      <c r="I3" s="147"/>
      <c r="J3" s="147"/>
      <c r="K3" s="147"/>
      <c r="L3" s="148"/>
      <c r="M3" s="147" t="s">
        <v>25</v>
      </c>
      <c r="N3" s="147"/>
      <c r="O3" s="147"/>
      <c r="P3" s="147"/>
      <c r="Q3" s="147"/>
      <c r="R3" s="147"/>
    </row>
    <row r="4" spans="1:18" s="12" customFormat="1" ht="139.15" customHeight="1" x14ac:dyDescent="0.25">
      <c r="A4" s="147" t="s">
        <v>25</v>
      </c>
      <c r="B4" s="147"/>
      <c r="C4" s="147"/>
      <c r="D4" s="147"/>
      <c r="E4" s="147"/>
      <c r="F4" s="148"/>
      <c r="G4" s="149" t="s">
        <v>25</v>
      </c>
      <c r="H4" s="147"/>
      <c r="I4" s="147"/>
      <c r="J4" s="147"/>
      <c r="K4" s="147"/>
      <c r="L4" s="148"/>
      <c r="M4" s="147" t="s">
        <v>25</v>
      </c>
      <c r="N4" s="147"/>
      <c r="O4" s="147"/>
      <c r="P4" s="147"/>
      <c r="Q4" s="147"/>
      <c r="R4" s="147"/>
    </row>
    <row r="5" spans="1:18" s="12" customFormat="1" ht="139.15" customHeight="1" x14ac:dyDescent="0.25">
      <c r="A5" s="28"/>
      <c r="B5" s="21"/>
      <c r="C5" s="15"/>
      <c r="D5" s="29"/>
      <c r="E5" s="22"/>
      <c r="F5" s="23"/>
      <c r="G5" s="14"/>
      <c r="H5" s="24"/>
      <c r="I5" s="25"/>
      <c r="J5" s="21"/>
      <c r="L5" s="21"/>
      <c r="N5" s="27"/>
    </row>
    <row r="6" spans="1:18" s="12" customFormat="1" ht="139.15" customHeight="1" x14ac:dyDescent="0.25">
      <c r="A6" s="28"/>
      <c r="B6" s="21"/>
      <c r="C6" s="15"/>
      <c r="D6" s="29"/>
      <c r="E6" s="22"/>
      <c r="F6" s="23"/>
      <c r="G6" s="14"/>
      <c r="H6" s="24"/>
      <c r="I6" s="25"/>
      <c r="J6" s="21"/>
      <c r="L6" s="21"/>
      <c r="N6" s="27"/>
    </row>
    <row r="7" spans="1:18" s="12" customFormat="1" ht="139.15" customHeight="1" x14ac:dyDescent="0.25">
      <c r="A7" s="28"/>
      <c r="B7" s="21"/>
      <c r="C7" s="15"/>
      <c r="D7" s="29"/>
      <c r="E7" s="22"/>
      <c r="F7" s="23"/>
      <c r="G7" s="14"/>
      <c r="H7" s="24"/>
      <c r="I7" s="25"/>
      <c r="J7" s="21"/>
      <c r="L7" s="21"/>
      <c r="N7" s="27"/>
    </row>
    <row r="8" spans="1:18" s="12" customFormat="1" ht="139.15" customHeight="1" x14ac:dyDescent="0.25"/>
    <row r="9" spans="1:18" s="12" customFormat="1" ht="80.099999999999994" customHeight="1" x14ac:dyDescent="0.25">
      <c r="A9" s="28"/>
      <c r="B9" s="13"/>
      <c r="C9" s="14"/>
      <c r="D9" s="15"/>
      <c r="E9" s="16"/>
      <c r="F9" s="17"/>
      <c r="G9" s="14"/>
      <c r="H9" s="18"/>
      <c r="J9" s="13"/>
      <c r="L9" s="13"/>
      <c r="N9" s="19"/>
    </row>
    <row r="10" spans="1:18" s="12" customFormat="1" ht="80.099999999999994" customHeight="1" x14ac:dyDescent="0.25">
      <c r="A10" s="28"/>
      <c r="B10" s="13"/>
      <c r="C10" s="14"/>
      <c r="D10" s="15"/>
      <c r="E10" s="16"/>
      <c r="F10" s="17"/>
      <c r="G10" s="14"/>
      <c r="H10" s="18"/>
      <c r="J10" s="13"/>
      <c r="L10" s="13"/>
      <c r="N10" s="19"/>
    </row>
    <row r="11" spans="1:18" s="12" customFormat="1" ht="80.099999999999994" customHeight="1" x14ac:dyDescent="0.25">
      <c r="A11" s="28"/>
      <c r="B11" s="13"/>
      <c r="C11" s="14"/>
      <c r="D11" s="15"/>
      <c r="E11" s="16"/>
      <c r="F11" s="17"/>
      <c r="G11" s="14"/>
      <c r="H11" s="18"/>
      <c r="I11" s="14"/>
      <c r="J11" s="13"/>
      <c r="L11" s="13"/>
      <c r="N11" s="19"/>
    </row>
    <row r="12" spans="1:18" s="12" customFormat="1" ht="80.099999999999994" customHeight="1" x14ac:dyDescent="0.25">
      <c r="A12" s="28"/>
      <c r="B12" s="13"/>
      <c r="C12" s="14"/>
      <c r="D12" s="15"/>
      <c r="E12" s="16"/>
      <c r="F12" s="17"/>
      <c r="G12" s="14"/>
      <c r="H12" s="18"/>
      <c r="I12" s="14"/>
      <c r="J12" s="13"/>
      <c r="L12" s="13"/>
      <c r="N12" s="19"/>
    </row>
    <row r="13" spans="1:18" ht="80.099999999999994" customHeight="1" x14ac:dyDescent="0.25">
      <c r="A13" s="28"/>
    </row>
    <row r="14" spans="1:18" ht="80.099999999999994" customHeight="1" x14ac:dyDescent="0.25">
      <c r="A14" s="28"/>
    </row>
    <row r="15" spans="1:18" ht="80.099999999999994" customHeight="1" x14ac:dyDescent="0.25">
      <c r="A15" s="28"/>
    </row>
    <row r="16" spans="1:18" ht="80.099999999999994" customHeight="1" x14ac:dyDescent="0.25">
      <c r="A16" s="28"/>
    </row>
    <row r="17" spans="1:14" ht="80.099999999999994" customHeight="1" x14ac:dyDescent="0.25">
      <c r="A17" s="28"/>
    </row>
    <row r="18" spans="1:14" ht="80.099999999999994" customHeight="1" x14ac:dyDescent="0.25">
      <c r="A18" s="28"/>
    </row>
    <row r="19" spans="1:14" ht="80.099999999999994" customHeight="1" x14ac:dyDescent="0.25">
      <c r="A19" s="28"/>
    </row>
    <row r="20" spans="1:14" ht="80.099999999999994" customHeight="1" x14ac:dyDescent="0.25">
      <c r="A20" s="28"/>
    </row>
    <row r="21" spans="1:14" ht="80.099999999999994" customHeight="1" x14ac:dyDescent="0.25">
      <c r="A21" s="28"/>
    </row>
    <row r="22" spans="1:14" ht="80.099999999999994" customHeight="1" x14ac:dyDescent="0.25">
      <c r="A22" s="28"/>
    </row>
    <row r="23" spans="1:14" ht="80.099999999999994" customHeight="1" x14ac:dyDescent="0.25">
      <c r="A23" s="28"/>
    </row>
    <row r="24" spans="1:14" ht="80.099999999999994" customHeight="1" x14ac:dyDescent="0.25">
      <c r="A24" s="28"/>
    </row>
    <row r="25" spans="1:14" s="4" customFormat="1" ht="80.099999999999994" customHeight="1" x14ac:dyDescent="0.25">
      <c r="A25" s="28"/>
      <c r="C25" s="14"/>
      <c r="D25" s="3"/>
      <c r="E25" s="6"/>
      <c r="F25" s="7"/>
      <c r="G25" s="5"/>
      <c r="H25" s="11"/>
      <c r="I25" s="5"/>
      <c r="K25" s="2"/>
      <c r="M25" s="2"/>
      <c r="N25" s="8"/>
    </row>
    <row r="26" spans="1:14" s="4" customFormat="1" ht="80.099999999999994" customHeight="1" x14ac:dyDescent="0.25">
      <c r="A26" s="28"/>
      <c r="C26" s="14"/>
      <c r="D26" s="3"/>
      <c r="E26" s="6"/>
      <c r="F26" s="7"/>
      <c r="G26" s="5"/>
      <c r="H26" s="11"/>
      <c r="I26" s="5"/>
      <c r="K26" s="2"/>
      <c r="M26" s="2"/>
      <c r="N26" s="8"/>
    </row>
    <row r="27" spans="1:14" s="4" customFormat="1" ht="80.099999999999994" customHeight="1" x14ac:dyDescent="0.25">
      <c r="A27" s="28"/>
      <c r="C27" s="14"/>
      <c r="D27" s="3"/>
      <c r="E27" s="6"/>
      <c r="F27" s="7"/>
      <c r="G27" s="5"/>
      <c r="H27" s="11"/>
      <c r="I27" s="5"/>
      <c r="K27" s="2"/>
      <c r="M27" s="2"/>
      <c r="N27" s="8"/>
    </row>
    <row r="28" spans="1:14" s="4" customFormat="1" ht="80.099999999999994" customHeight="1" x14ac:dyDescent="0.25">
      <c r="A28" s="28"/>
      <c r="C28" s="14"/>
      <c r="D28" s="3"/>
      <c r="E28" s="6"/>
      <c r="F28" s="7"/>
      <c r="G28" s="5"/>
      <c r="H28" s="11"/>
      <c r="I28" s="5"/>
      <c r="K28" s="2"/>
      <c r="M28" s="2"/>
      <c r="N28" s="8"/>
    </row>
  </sheetData>
  <mergeCells count="12">
    <mergeCell ref="A3:F3"/>
    <mergeCell ref="G3:L3"/>
    <mergeCell ref="M3:R3"/>
    <mergeCell ref="A4:F4"/>
    <mergeCell ref="G4:L4"/>
    <mergeCell ref="M4:R4"/>
    <mergeCell ref="A1:F1"/>
    <mergeCell ref="G1:L1"/>
    <mergeCell ref="M1:R1"/>
    <mergeCell ref="A2:F2"/>
    <mergeCell ref="G2:L2"/>
    <mergeCell ref="M2:R2"/>
  </mergeCells>
  <phoneticPr fontId="3" type="noConversion"/>
  <printOptions horizontalCentered="1" verticalCentered="1"/>
  <pageMargins left="0" right="0" top="0.39370078740157483" bottom="0.39370078740157483" header="0.51181102362204722" footer="0.51181102362204722"/>
  <pageSetup paperSize="9" fitToHeight="0" orientation="landscape"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工作表7"/>
  <dimension ref="A1:B12"/>
  <sheetViews>
    <sheetView workbookViewId="0">
      <selection activeCell="B25" sqref="B25"/>
    </sheetView>
  </sheetViews>
  <sheetFormatPr defaultRowHeight="16.5" x14ac:dyDescent="0.25"/>
  <cols>
    <col min="2" max="2" width="53" bestFit="1" customWidth="1"/>
  </cols>
  <sheetData>
    <row r="1" spans="1:2" x14ac:dyDescent="0.25">
      <c r="A1">
        <v>1</v>
      </c>
      <c r="B1" t="s">
        <v>265</v>
      </c>
    </row>
    <row r="2" spans="1:2" x14ac:dyDescent="0.25">
      <c r="B2" t="s">
        <v>259</v>
      </c>
    </row>
    <row r="3" spans="1:2" x14ac:dyDescent="0.25">
      <c r="B3" t="s">
        <v>260</v>
      </c>
    </row>
    <row r="4" spans="1:2" x14ac:dyDescent="0.25">
      <c r="A4">
        <v>2</v>
      </c>
      <c r="B4" t="s">
        <v>258</v>
      </c>
    </row>
    <row r="5" spans="1:2" x14ac:dyDescent="0.25">
      <c r="B5" t="s">
        <v>266</v>
      </c>
    </row>
    <row r="6" spans="1:2" x14ac:dyDescent="0.25">
      <c r="B6" s="65" t="s">
        <v>260</v>
      </c>
    </row>
    <row r="7" spans="1:2" x14ac:dyDescent="0.25">
      <c r="B7" s="64" t="s">
        <v>261</v>
      </c>
    </row>
    <row r="8" spans="1:2" x14ac:dyDescent="0.25">
      <c r="B8" s="64" t="s">
        <v>262</v>
      </c>
    </row>
    <row r="9" spans="1:2" x14ac:dyDescent="0.25">
      <c r="B9" s="64" t="s">
        <v>263</v>
      </c>
    </row>
    <row r="10" spans="1:2" x14ac:dyDescent="0.25">
      <c r="A10" s="66">
        <v>3</v>
      </c>
      <c r="B10" t="s">
        <v>276</v>
      </c>
    </row>
    <row r="12" spans="1:2" x14ac:dyDescent="0.25">
      <c r="A12">
        <v>4</v>
      </c>
      <c r="B12" s="64" t="s">
        <v>279</v>
      </c>
    </row>
  </sheetData>
  <phoneticPr fontId="3" type="noConversion"/>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工作表8"/>
  <dimension ref="A1:T2"/>
  <sheetViews>
    <sheetView workbookViewId="0">
      <selection activeCell="P15" sqref="M4:P15"/>
    </sheetView>
  </sheetViews>
  <sheetFormatPr defaultRowHeight="16.5" x14ac:dyDescent="0.25"/>
  <cols>
    <col min="1" max="1" width="11.125" bestFit="1" customWidth="1"/>
    <col min="6" max="6" width="5" customWidth="1"/>
  </cols>
  <sheetData>
    <row r="1" spans="1:20" x14ac:dyDescent="0.25">
      <c r="A1" t="s">
        <v>268</v>
      </c>
      <c r="B1">
        <v>4.5</v>
      </c>
      <c r="C1">
        <v>7.13</v>
      </c>
      <c r="D1">
        <v>6.88</v>
      </c>
      <c r="E1">
        <v>11.38</v>
      </c>
      <c r="F1">
        <v>4.88</v>
      </c>
      <c r="G1">
        <v>6.5</v>
      </c>
      <c r="H1">
        <v>7.38</v>
      </c>
      <c r="I1">
        <v>2.13</v>
      </c>
      <c r="J1">
        <v>2.13</v>
      </c>
      <c r="K1">
        <v>2.13</v>
      </c>
      <c r="L1">
        <v>4.88</v>
      </c>
      <c r="M1">
        <v>9.3800000000000008</v>
      </c>
      <c r="N1">
        <v>5.5</v>
      </c>
      <c r="O1">
        <v>10</v>
      </c>
      <c r="P1">
        <v>10.38</v>
      </c>
      <c r="Q1">
        <v>8.5</v>
      </c>
      <c r="R1">
        <v>4.88</v>
      </c>
      <c r="S1">
        <v>11.13</v>
      </c>
      <c r="T1">
        <v>8.3699999999999992</v>
      </c>
    </row>
    <row r="2" spans="1:20" ht="49.5" x14ac:dyDescent="0.25">
      <c r="A2" s="67" t="s">
        <v>267</v>
      </c>
      <c r="B2" s="28">
        <v>1</v>
      </c>
      <c r="C2" s="21" t="s">
        <v>269</v>
      </c>
      <c r="D2" s="42" t="s">
        <v>270</v>
      </c>
      <c r="E2" s="42" t="s">
        <v>34</v>
      </c>
      <c r="F2" s="24" t="s">
        <v>265</v>
      </c>
      <c r="G2" s="22" t="s">
        <v>271</v>
      </c>
      <c r="H2" s="23" t="s">
        <v>272</v>
      </c>
      <c r="I2" s="14" t="s">
        <v>246</v>
      </c>
      <c r="J2" s="14">
        <v>1</v>
      </c>
      <c r="K2" s="14" t="s">
        <v>247</v>
      </c>
      <c r="L2" s="24" t="s">
        <v>38</v>
      </c>
      <c r="M2" s="25" t="s">
        <v>271</v>
      </c>
      <c r="N2" s="21" t="s">
        <v>39</v>
      </c>
      <c r="O2" s="26"/>
      <c r="P2" s="21" t="s">
        <v>273</v>
      </c>
      <c r="Q2" s="12"/>
      <c r="R2" s="27" t="s">
        <v>274</v>
      </c>
      <c r="S2" s="12"/>
      <c r="T2" s="12"/>
    </row>
  </sheetData>
  <phoneticPr fontId="3"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8</vt:i4>
      </vt:variant>
      <vt:variant>
        <vt:lpstr>已命名的範圍</vt:lpstr>
      </vt:variant>
      <vt:variant>
        <vt:i4>3</vt:i4>
      </vt:variant>
    </vt:vector>
  </HeadingPairs>
  <TitlesOfParts>
    <vt:vector size="11" baseType="lpstr">
      <vt:lpstr>114下高三畢業考公告</vt:lpstr>
      <vt:lpstr>考試資訊</vt:lpstr>
      <vt:lpstr>標籤</vt:lpstr>
      <vt:lpstr>任課老師</vt:lpstr>
      <vt:lpstr>監考老師</vt:lpstr>
      <vt:lpstr>試卷袋回收標籤</vt:lpstr>
      <vt:lpstr>注意事項</vt:lpstr>
      <vt:lpstr>標籤格式</vt:lpstr>
      <vt:lpstr>'114下高三畢業考公告'!Print_Area</vt:lpstr>
      <vt:lpstr>試卷袋回收標籤!Print_Area</vt:lpstr>
      <vt:lpstr>標籤!Print_Area</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User</cp:lastModifiedBy>
  <cp:lastPrinted>2026-04-09T06:37:32Z</cp:lastPrinted>
  <dcterms:created xsi:type="dcterms:W3CDTF">2015-09-24T02:04:16Z</dcterms:created>
  <dcterms:modified xsi:type="dcterms:W3CDTF">2026-04-21T01:02:17Z</dcterms:modified>
</cp:coreProperties>
</file>